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2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E285" i="9"/>
  <c r="B285" i="9"/>
  <c r="H284" i="9"/>
  <c r="G284" i="9"/>
  <c r="F284" i="9"/>
  <c r="H283" i="9"/>
  <c r="E283" i="9" s="1"/>
  <c r="B283" i="9" s="1"/>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M223" i="9"/>
  <c r="L223" i="9"/>
  <c r="F223" i="9" s="1"/>
  <c r="B223" i="9" s="1"/>
  <c r="E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G55" i="9"/>
  <c r="F55" i="9"/>
  <c r="E55" i="9"/>
  <c r="B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G45" i="9"/>
  <c r="F45" i="9"/>
  <c r="H44" i="9"/>
  <c r="E44" i="9" s="1"/>
  <c r="B44" i="9" s="1"/>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E38" i="9"/>
  <c r="B38" i="9" s="1"/>
  <c r="H37" i="9"/>
  <c r="G37" i="9"/>
  <c r="F37" i="9"/>
  <c r="H36" i="9"/>
  <c r="G36" i="9"/>
  <c r="F36" i="9"/>
  <c r="E36" i="9"/>
  <c r="B36" i="9" s="1"/>
  <c r="H35" i="9"/>
  <c r="E35" i="9" s="1"/>
  <c r="B35" i="9" s="1"/>
  <c r="G35" i="9"/>
  <c r="F35" i="9"/>
  <c r="H34" i="9"/>
  <c r="G34" i="9"/>
  <c r="F34" i="9"/>
  <c r="E34" i="9"/>
  <c r="B34" i="9" s="1"/>
  <c r="H33" i="9"/>
  <c r="E33" i="9" s="1"/>
  <c r="G33" i="9"/>
  <c r="F33" i="9"/>
  <c r="B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H25" i="9"/>
  <c r="E25" i="9" s="1"/>
  <c r="B25" i="9" s="1"/>
  <c r="G25" i="9"/>
  <c r="F25" i="9"/>
  <c r="H24" i="9"/>
  <c r="G24" i="9"/>
  <c r="F24" i="9"/>
  <c r="E24" i="9"/>
  <c r="B24" i="9" s="1"/>
  <c r="H23" i="9"/>
  <c r="E23" i="9" s="1"/>
  <c r="B23" i="9" s="1"/>
  <c r="G23" i="9"/>
  <c r="F23" i="9"/>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c r="D44" i="8"/>
  <c r="D43" i="8"/>
  <c r="I35" i="3" s="1"/>
  <c r="D36" i="8"/>
  <c r="D26" i="8"/>
  <c r="D24" i="8" s="1"/>
  <c r="C1499" i="1" s="1"/>
  <c r="D18" i="8"/>
  <c r="D8" i="8"/>
  <c r="D6" i="8"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I23" i="3" s="1"/>
  <c r="D239" i="5"/>
  <c r="D238" i="5" s="1"/>
  <c r="D237" i="5" s="1"/>
  <c r="C1214"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D990" i="1" s="1"/>
  <c r="F11" i="5"/>
  <c r="F10" i="5"/>
  <c r="F9" i="5"/>
  <c r="E8" i="5"/>
  <c r="E7" i="5" s="1"/>
  <c r="I20" i="3"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3" i="1" s="1"/>
  <c r="H413" i="1" s="1"/>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E263" i="4" s="1"/>
  <c r="D264" i="4"/>
  <c r="F264" i="4" s="1"/>
  <c r="F262" i="4"/>
  <c r="F261" i="4"/>
  <c r="F260" i="4"/>
  <c r="E259" i="4"/>
  <c r="E252" i="4" s="1"/>
  <c r="D248" i="1" s="1"/>
  <c r="H248" i="1" s="1"/>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49" i="1" s="1"/>
  <c r="H149" i="1"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D82" i="4" s="1"/>
  <c r="F81" i="4"/>
  <c r="F80" i="4"/>
  <c r="F79" i="4"/>
  <c r="F78" i="4"/>
  <c r="E77" i="4"/>
  <c r="D73" i="1" s="1"/>
  <c r="H73" i="1" s="1"/>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0" i="1" s="1"/>
  <c r="H50" i="1" s="1"/>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G1578" i="1"/>
  <c r="C1578" i="1"/>
  <c r="H1578" i="1" s="1"/>
  <c r="H1577" i="1"/>
  <c r="C1577" i="1"/>
  <c r="G1577" i="1" s="1"/>
  <c r="G1576" i="1"/>
  <c r="C1576" i="1"/>
  <c r="H1576"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H1565" i="1"/>
  <c r="C1565" i="1"/>
  <c r="G1565" i="1" s="1"/>
  <c r="G1564" i="1"/>
  <c r="C1564" i="1"/>
  <c r="H1564" i="1" s="1"/>
  <c r="H1563" i="1"/>
  <c r="C1563" i="1"/>
  <c r="G1563" i="1" s="1"/>
  <c r="G1562" i="1"/>
  <c r="C1562" i="1"/>
  <c r="H1562" i="1" s="1"/>
  <c r="H1561" i="1"/>
  <c r="C1561" i="1"/>
  <c r="G1561" i="1" s="1"/>
  <c r="G1560" i="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H1535" i="1"/>
  <c r="C1535" i="1"/>
  <c r="G1535" i="1" s="1"/>
  <c r="G1534" i="1"/>
  <c r="C1534" i="1"/>
  <c r="H1534" i="1" s="1"/>
  <c r="H1533" i="1"/>
  <c r="C1533" i="1"/>
  <c r="G1533" i="1" s="1"/>
  <c r="G1532" i="1"/>
  <c r="C1532" i="1"/>
  <c r="H1532" i="1" s="1"/>
  <c r="H1531" i="1"/>
  <c r="C1531" i="1"/>
  <c r="G1531" i="1" s="1"/>
  <c r="G1530" i="1"/>
  <c r="C1530" i="1"/>
  <c r="H1530" i="1" s="1"/>
  <c r="H1529" i="1"/>
  <c r="C1529" i="1"/>
  <c r="G1529" i="1" s="1"/>
  <c r="G1528" i="1"/>
  <c r="C1528" i="1"/>
  <c r="H1528" i="1" s="1"/>
  <c r="H1527" i="1"/>
  <c r="C1527" i="1"/>
  <c r="G1527" i="1" s="1"/>
  <c r="G1526" i="1"/>
  <c r="C1526" i="1"/>
  <c r="H1526" i="1" s="1"/>
  <c r="H1525" i="1"/>
  <c r="C1525" i="1"/>
  <c r="G1525" i="1" s="1"/>
  <c r="G1524" i="1"/>
  <c r="C1524" i="1"/>
  <c r="H1524" i="1" s="1"/>
  <c r="H1523" i="1"/>
  <c r="C1523" i="1"/>
  <c r="G1523" i="1" s="1"/>
  <c r="G1522" i="1"/>
  <c r="C1522" i="1"/>
  <c r="H1522" i="1" s="1"/>
  <c r="H1521" i="1"/>
  <c r="C1521" i="1"/>
  <c r="G1521" i="1" s="1"/>
  <c r="G1520" i="1"/>
  <c r="C1520" i="1"/>
  <c r="H1520" i="1" s="1"/>
  <c r="H1519" i="1"/>
  <c r="C1519" i="1"/>
  <c r="G1519" i="1" s="1"/>
  <c r="G1518" i="1"/>
  <c r="C1518" i="1"/>
  <c r="H1518" i="1" s="1"/>
  <c r="G1516" i="1"/>
  <c r="C1516" i="1"/>
  <c r="H1516" i="1" s="1"/>
  <c r="H1515" i="1"/>
  <c r="C1515" i="1"/>
  <c r="G1515" i="1" s="1"/>
  <c r="G1514" i="1"/>
  <c r="C1514" i="1"/>
  <c r="H1514" i="1" s="1"/>
  <c r="H1513" i="1"/>
  <c r="C1513" i="1"/>
  <c r="G1513" i="1" s="1"/>
  <c r="G1512" i="1"/>
  <c r="C1512" i="1"/>
  <c r="H1512" i="1" s="1"/>
  <c r="H1511" i="1"/>
  <c r="C1511" i="1"/>
  <c r="G1511" i="1" s="1"/>
  <c r="G1510" i="1"/>
  <c r="C1510" i="1"/>
  <c r="H1510" i="1" s="1"/>
  <c r="H1509" i="1"/>
  <c r="C1509" i="1"/>
  <c r="G1509" i="1" s="1"/>
  <c r="G1508" i="1"/>
  <c r="C1508" i="1"/>
  <c r="H1508" i="1" s="1"/>
  <c r="H1507" i="1"/>
  <c r="C1507" i="1"/>
  <c r="G1507" i="1" s="1"/>
  <c r="G1506" i="1"/>
  <c r="C1506" i="1"/>
  <c r="H1506" i="1" s="1"/>
  <c r="H1505" i="1"/>
  <c r="C1505" i="1"/>
  <c r="G1505" i="1" s="1"/>
  <c r="G1504" i="1"/>
  <c r="C1504" i="1"/>
  <c r="H1504" i="1" s="1"/>
  <c r="H1503" i="1"/>
  <c r="C1503" i="1"/>
  <c r="G1503" i="1" s="1"/>
  <c r="C1502" i="1"/>
  <c r="H1502" i="1" s="1"/>
  <c r="G1500" i="1"/>
  <c r="C1500" i="1"/>
  <c r="H1500" i="1" s="1"/>
  <c r="G1498" i="1"/>
  <c r="C1498" i="1"/>
  <c r="H1498" i="1" s="1"/>
  <c r="H1497" i="1"/>
  <c r="C1497" i="1"/>
  <c r="G1497" i="1" s="1"/>
  <c r="G1496" i="1"/>
  <c r="C1496" i="1"/>
  <c r="H1496" i="1" s="1"/>
  <c r="H1495" i="1"/>
  <c r="C1495" i="1"/>
  <c r="G1495" i="1" s="1"/>
  <c r="G1494" i="1"/>
  <c r="C1494" i="1"/>
  <c r="H1494" i="1" s="1"/>
  <c r="H1493" i="1"/>
  <c r="C1493" i="1"/>
  <c r="G1493" i="1" s="1"/>
  <c r="C1492" i="1"/>
  <c r="H1492" i="1" s="1"/>
  <c r="C1491" i="1"/>
  <c r="G1491" i="1" s="1"/>
  <c r="G1490" i="1"/>
  <c r="C1490" i="1"/>
  <c r="H1490" i="1" s="1"/>
  <c r="H1489" i="1"/>
  <c r="C1489" i="1"/>
  <c r="G1489" i="1" s="1"/>
  <c r="G1488" i="1"/>
  <c r="C1488" i="1"/>
  <c r="H1488" i="1" s="1"/>
  <c r="H1487" i="1"/>
  <c r="C1487" i="1"/>
  <c r="G1487" i="1" s="1"/>
  <c r="C1486" i="1"/>
  <c r="H1486" i="1" s="1"/>
  <c r="H1485" i="1"/>
  <c r="C1485" i="1"/>
  <c r="G1485" i="1" s="1"/>
  <c r="C1484" i="1"/>
  <c r="H1484" i="1" s="1"/>
  <c r="C1483" i="1"/>
  <c r="G1483" i="1" s="1"/>
  <c r="G1482" i="1"/>
  <c r="C1482" i="1"/>
  <c r="H1482" i="1" s="1"/>
  <c r="C1481" i="1"/>
  <c r="G1481" i="1" s="1"/>
  <c r="C1480" i="1"/>
  <c r="G1480" i="1" s="1"/>
  <c r="D1479" i="1"/>
  <c r="J1479" i="1" s="1"/>
  <c r="C1479" i="1"/>
  <c r="D1478" i="1"/>
  <c r="J1478" i="1" s="1"/>
  <c r="C1478" i="1"/>
  <c r="D1477" i="1"/>
  <c r="J1477" i="1" s="1"/>
  <c r="C1477" i="1"/>
  <c r="D1476" i="1"/>
  <c r="J1476" i="1" s="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D1460" i="1"/>
  <c r="J1460" i="1" s="1"/>
  <c r="C1460" i="1"/>
  <c r="D1459" i="1"/>
  <c r="J1459" i="1" s="1"/>
  <c r="C1459" i="1"/>
  <c r="D1458" i="1"/>
  <c r="J1458" i="1" s="1"/>
  <c r="C1458" i="1"/>
  <c r="D1457" i="1"/>
  <c r="J1457" i="1" s="1"/>
  <c r="C1457" i="1"/>
  <c r="D1456" i="1"/>
  <c r="J1456" i="1" s="1"/>
  <c r="C1456" i="1"/>
  <c r="D1455" i="1"/>
  <c r="J1455" i="1" s="1"/>
  <c r="C1455" i="1"/>
  <c r="H1454" i="1"/>
  <c r="D1454" i="1"/>
  <c r="C1454" i="1"/>
  <c r="G1454" i="1" s="1"/>
  <c r="D1453" i="1"/>
  <c r="H1453" i="1" s="1"/>
  <c r="C1453" i="1"/>
  <c r="D1452" i="1"/>
  <c r="J1452" i="1" s="1"/>
  <c r="C1452" i="1"/>
  <c r="D1451" i="1"/>
  <c r="J1451" i="1" s="1"/>
  <c r="C1451" i="1"/>
  <c r="D1450" i="1"/>
  <c r="J1450" i="1" s="1"/>
  <c r="C1450" i="1"/>
  <c r="D1449" i="1"/>
  <c r="J1449" i="1" s="1"/>
  <c r="C1449" i="1"/>
  <c r="D1448" i="1"/>
  <c r="J1448" i="1" s="1"/>
  <c r="C1448" i="1"/>
  <c r="D1447" i="1"/>
  <c r="J1447" i="1" s="1"/>
  <c r="C1447" i="1"/>
  <c r="D1446" i="1"/>
  <c r="J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G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D1223" i="1"/>
  <c r="D1222" i="1"/>
  <c r="D1221" i="1"/>
  <c r="H1221" i="1" s="1"/>
  <c r="C1221" i="1"/>
  <c r="G1221" i="1" s="1"/>
  <c r="D1220" i="1"/>
  <c r="H1220" i="1" s="1"/>
  <c r="C1220" i="1"/>
  <c r="G1220" i="1" s="1"/>
  <c r="D1219" i="1"/>
  <c r="H1219" i="1" s="1"/>
  <c r="C1219" i="1"/>
  <c r="G1219" i="1" s="1"/>
  <c r="D1218" i="1"/>
  <c r="C1218" i="1"/>
  <c r="D1217" i="1"/>
  <c r="H1217" i="1" s="1"/>
  <c r="C1217" i="1"/>
  <c r="G1217" i="1" s="1"/>
  <c r="D1216" i="1"/>
  <c r="C1216" i="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D1053" i="1"/>
  <c r="C1053" i="1"/>
  <c r="H1053" i="1" s="1"/>
  <c r="D1052" i="1"/>
  <c r="C1052" i="1"/>
  <c r="D1051" i="1"/>
  <c r="C1051" i="1"/>
  <c r="H1051" i="1" s="1"/>
  <c r="D1050" i="1"/>
  <c r="C1050" i="1"/>
  <c r="D1049" i="1"/>
  <c r="C1049" i="1"/>
  <c r="H1049" i="1" s="1"/>
  <c r="D1048" i="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D1011" i="1"/>
  <c r="C1011" i="1"/>
  <c r="H1011" i="1" s="1"/>
  <c r="D1010" i="1"/>
  <c r="C1010" i="1"/>
  <c r="H1010" i="1" s="1"/>
  <c r="D1009" i="1"/>
  <c r="C1009" i="1"/>
  <c r="H1009" i="1" s="1"/>
  <c r="D1008" i="1"/>
  <c r="C1008" i="1"/>
  <c r="D1007" i="1"/>
  <c r="D1006" i="1"/>
  <c r="C1006" i="1"/>
  <c r="D1005" i="1"/>
  <c r="C1005" i="1"/>
  <c r="H1005" i="1" s="1"/>
  <c r="D1004" i="1"/>
  <c r="C1004" i="1"/>
  <c r="D1003" i="1"/>
  <c r="C1003" i="1"/>
  <c r="H1003" i="1" s="1"/>
  <c r="D1002" i="1"/>
  <c r="C1002" i="1"/>
  <c r="H1002" i="1" s="1"/>
  <c r="D1001" i="1"/>
  <c r="C1001" i="1"/>
  <c r="H1001" i="1" s="1"/>
  <c r="D1000" i="1"/>
  <c r="C1000" i="1"/>
  <c r="D999" i="1"/>
  <c r="C999" i="1"/>
  <c r="H999" i="1" s="1"/>
  <c r="D998" i="1"/>
  <c r="C998" i="1"/>
  <c r="H998" i="1" s="1"/>
  <c r="D997" i="1"/>
  <c r="C997" i="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D643" i="1"/>
  <c r="C643" i="1"/>
  <c r="H643" i="1" s="1"/>
  <c r="D642" i="1"/>
  <c r="C642" i="1"/>
  <c r="D641" i="1"/>
  <c r="C641" i="1"/>
  <c r="H641" i="1" s="1"/>
  <c r="D638" i="1"/>
  <c r="C638" i="1"/>
  <c r="H638" i="1" s="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0" i="1"/>
  <c r="D610" i="1"/>
  <c r="C610" i="1"/>
  <c r="G610" i="1" s="1"/>
  <c r="D609" i="1"/>
  <c r="H609" i="1" s="1"/>
  <c r="C609" i="1"/>
  <c r="H608" i="1"/>
  <c r="D608" i="1"/>
  <c r="C608" i="1"/>
  <c r="G608" i="1" s="1"/>
  <c r="D607" i="1"/>
  <c r="H607" i="1" s="1"/>
  <c r="C607"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5" i="1"/>
  <c r="D415" i="1"/>
  <c r="C415" i="1"/>
  <c r="G415" i="1" s="1"/>
  <c r="C413" i="1"/>
  <c r="H412" i="1"/>
  <c r="D412" i="1"/>
  <c r="C412" i="1"/>
  <c r="G412" i="1" s="1"/>
  <c r="D411" i="1"/>
  <c r="H411" i="1" s="1"/>
  <c r="C411" i="1"/>
  <c r="H406" i="1"/>
  <c r="D406" i="1"/>
  <c r="C406" i="1"/>
  <c r="G406" i="1" s="1"/>
  <c r="D405" i="1"/>
  <c r="H405" i="1" s="1"/>
  <c r="C405" i="1"/>
  <c r="H404" i="1"/>
  <c r="D404" i="1"/>
  <c r="C404" i="1"/>
  <c r="G404" i="1" s="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C365" i="1"/>
  <c r="D364" i="1"/>
  <c r="D363" i="1"/>
  <c r="H363" i="1" s="1"/>
  <c r="C363" i="1"/>
  <c r="H362" i="1"/>
  <c r="D362" i="1"/>
  <c r="C362" i="1"/>
  <c r="G362" i="1" s="1"/>
  <c r="D361" i="1"/>
  <c r="H361" i="1" s="1"/>
  <c r="C361" i="1"/>
  <c r="H360" i="1"/>
  <c r="D360" i="1"/>
  <c r="C360" i="1"/>
  <c r="G360" i="1" s="1"/>
  <c r="D359" i="1"/>
  <c r="H359" i="1" s="1"/>
  <c r="C359" i="1"/>
  <c r="D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D322" i="1"/>
  <c r="H322" i="1" s="1"/>
  <c r="C322" i="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D306" i="1"/>
  <c r="H306" i="1" s="1"/>
  <c r="C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H294" i="1"/>
  <c r="D294" i="1"/>
  <c r="C294" i="1"/>
  <c r="G294" i="1" s="1"/>
  <c r="D292" i="1"/>
  <c r="H292" i="1" s="1"/>
  <c r="C292" i="1"/>
  <c r="D291" i="1"/>
  <c r="H291" i="1" s="1"/>
  <c r="C291" i="1"/>
  <c r="D290" i="1"/>
  <c r="H290" i="1" s="1"/>
  <c r="C290" i="1"/>
  <c r="H289" i="1"/>
  <c r="D289" i="1"/>
  <c r="C289" i="1"/>
  <c r="G289" i="1" s="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D262" i="1"/>
  <c r="C262" i="1"/>
  <c r="G262" i="1" s="1"/>
  <c r="D261" i="1"/>
  <c r="C261" i="1"/>
  <c r="D260" i="1"/>
  <c r="C260" i="1"/>
  <c r="G260" i="1" s="1"/>
  <c r="D259" i="1"/>
  <c r="H258" i="1"/>
  <c r="D258" i="1"/>
  <c r="C258" i="1"/>
  <c r="G258" i="1" s="1"/>
  <c r="D257" i="1"/>
  <c r="H257" i="1" s="1"/>
  <c r="C257" i="1"/>
  <c r="H256" i="1"/>
  <c r="D256" i="1"/>
  <c r="C256" i="1"/>
  <c r="G256" i="1" s="1"/>
  <c r="C255" i="1"/>
  <c r="H254" i="1"/>
  <c r="D254" i="1"/>
  <c r="C254" i="1"/>
  <c r="G254" i="1" s="1"/>
  <c r="D253" i="1"/>
  <c r="H253" i="1" s="1"/>
  <c r="C253" i="1"/>
  <c r="H252" i="1"/>
  <c r="D252" i="1"/>
  <c r="C252" i="1"/>
  <c r="G252" i="1" s="1"/>
  <c r="D251" i="1"/>
  <c r="H251" i="1" s="1"/>
  <c r="C251" i="1"/>
  <c r="H250" i="1"/>
  <c r="D250" i="1"/>
  <c r="C250" i="1"/>
  <c r="G250" i="1" s="1"/>
  <c r="D249" i="1"/>
  <c r="H249" i="1" s="1"/>
  <c r="C249" i="1"/>
  <c r="C248" i="1"/>
  <c r="D247" i="1"/>
  <c r="H247" i="1" s="1"/>
  <c r="C247" i="1"/>
  <c r="H246" i="1"/>
  <c r="D246" i="1"/>
  <c r="C246" i="1"/>
  <c r="G246" i="1" s="1"/>
  <c r="D245" i="1"/>
  <c r="H245" i="1" s="1"/>
  <c r="C245" i="1"/>
  <c r="D244" i="1"/>
  <c r="C244" i="1"/>
  <c r="G244" i="1" s="1"/>
  <c r="D243" i="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D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D209" i="1"/>
  <c r="H209" i="1" s="1"/>
  <c r="C209" i="1"/>
  <c r="D208" i="1"/>
  <c r="H208" i="1" s="1"/>
  <c r="C208" i="1"/>
  <c r="D207" i="1"/>
  <c r="C207" i="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C198" i="1"/>
  <c r="H197" i="1"/>
  <c r="D197" i="1"/>
  <c r="C197" i="1"/>
  <c r="G197" i="1" s="1"/>
  <c r="D196" i="1"/>
  <c r="H196" i="1" s="1"/>
  <c r="C196" i="1"/>
  <c r="H195" i="1"/>
  <c r="D195" i="1"/>
  <c r="C195" i="1"/>
  <c r="G195" i="1" s="1"/>
  <c r="D194" i="1"/>
  <c r="H194" i="1" s="1"/>
  <c r="C194" i="1"/>
  <c r="H193" i="1"/>
  <c r="D193" i="1"/>
  <c r="C193" i="1"/>
  <c r="G193" i="1" s="1"/>
  <c r="C192" i="1"/>
  <c r="D191" i="1"/>
  <c r="C191" i="1"/>
  <c r="G191" i="1" s="1"/>
  <c r="D190" i="1"/>
  <c r="H190" i="1" s="1"/>
  <c r="C190" i="1"/>
  <c r="D189" i="1"/>
  <c r="C189" i="1"/>
  <c r="G189" i="1" s="1"/>
  <c r="D188" i="1"/>
  <c r="C188" i="1"/>
  <c r="D187" i="1"/>
  <c r="C187" i="1"/>
  <c r="G187" i="1" s="1"/>
  <c r="D186" i="1"/>
  <c r="H186" i="1" s="1"/>
  <c r="C186" i="1"/>
  <c r="D185" i="1"/>
  <c r="C185" i="1"/>
  <c r="G185" i="1" s="1"/>
  <c r="D183" i="1"/>
  <c r="H183" i="1" s="1"/>
  <c r="C183" i="1"/>
  <c r="D182" i="1"/>
  <c r="H182" i="1" s="1"/>
  <c r="C182" i="1"/>
  <c r="D181" i="1"/>
  <c r="H181" i="1" s="1"/>
  <c r="C181" i="1"/>
  <c r="D180" i="1"/>
  <c r="C180" i="1"/>
  <c r="D179" i="1"/>
  <c r="C179" i="1"/>
  <c r="G179" i="1" s="1"/>
  <c r="D178" i="1"/>
  <c r="H178" i="1" s="1"/>
  <c r="C178" i="1"/>
  <c r="D177" i="1"/>
  <c r="C177" i="1"/>
  <c r="D176" i="1"/>
  <c r="C176" i="1"/>
  <c r="D175" i="1"/>
  <c r="C175" i="1"/>
  <c r="G175" i="1" s="1"/>
  <c r="D174" i="1"/>
  <c r="H174" i="1" s="1"/>
  <c r="C174" i="1"/>
  <c r="D173" i="1"/>
  <c r="D172" i="1"/>
  <c r="H172" i="1" s="1"/>
  <c r="C172" i="1"/>
  <c r="H171" i="1"/>
  <c r="D171" i="1"/>
  <c r="C171" i="1"/>
  <c r="G171" i="1" s="1"/>
  <c r="D170" i="1"/>
  <c r="H170" i="1" s="1"/>
  <c r="C170" i="1"/>
  <c r="D169" i="1"/>
  <c r="C169" i="1"/>
  <c r="G169" i="1" s="1"/>
  <c r="D168" i="1"/>
  <c r="C168" i="1"/>
  <c r="H167" i="1"/>
  <c r="D167" i="1"/>
  <c r="C167" i="1"/>
  <c r="G167" i="1" s="1"/>
  <c r="D166" i="1"/>
  <c r="H166" i="1" s="1"/>
  <c r="C166" i="1"/>
  <c r="D165" i="1"/>
  <c r="C165" i="1"/>
  <c r="D164" i="1"/>
  <c r="H164" i="1" s="1"/>
  <c r="C164" i="1"/>
  <c r="D163" i="1"/>
  <c r="H163" i="1" s="1"/>
  <c r="C163" i="1"/>
  <c r="D162" i="1"/>
  <c r="H162" i="1" s="1"/>
  <c r="C162" i="1"/>
  <c r="D161" i="1"/>
  <c r="C161" i="1"/>
  <c r="D160" i="1"/>
  <c r="C160" i="1"/>
  <c r="H158" i="1"/>
  <c r="D158" i="1"/>
  <c r="C158" i="1"/>
  <c r="G158" i="1" s="1"/>
  <c r="D157" i="1"/>
  <c r="H157" i="1" s="1"/>
  <c r="C157" i="1"/>
  <c r="H156" i="1"/>
  <c r="D156" i="1"/>
  <c r="C156" i="1"/>
  <c r="G156" i="1" s="1"/>
  <c r="C155" i="1"/>
  <c r="D154" i="1"/>
  <c r="C154" i="1"/>
  <c r="G154" i="1" s="1"/>
  <c r="D153" i="1"/>
  <c r="H153" i="1" s="1"/>
  <c r="C153" i="1"/>
  <c r="H152" i="1"/>
  <c r="D152" i="1"/>
  <c r="C152" i="1"/>
  <c r="G152" i="1" s="1"/>
  <c r="D151" i="1"/>
  <c r="H151" i="1" s="1"/>
  <c r="C151" i="1"/>
  <c r="D150" i="1"/>
  <c r="C150" i="1"/>
  <c r="G150" i="1" s="1"/>
  <c r="C149"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D135" i="1"/>
  <c r="D134" i="1"/>
  <c r="H134" i="1" s="1"/>
  <c r="C134" i="1"/>
  <c r="H133" i="1"/>
  <c r="D133" i="1"/>
  <c r="C133" i="1"/>
  <c r="G133" i="1" s="1"/>
  <c r="D132" i="1"/>
  <c r="H132" i="1" s="1"/>
  <c r="C132" i="1"/>
  <c r="D131" i="1"/>
  <c r="C131" i="1"/>
  <c r="D130" i="1"/>
  <c r="D129" i="1"/>
  <c r="D128" i="1"/>
  <c r="H128" i="1" s="1"/>
  <c r="C128" i="1"/>
  <c r="H127" i="1"/>
  <c r="D127" i="1"/>
  <c r="C127" i="1"/>
  <c r="G127" i="1" s="1"/>
  <c r="D126" i="1"/>
  <c r="H126" i="1" s="1"/>
  <c r="C126" i="1"/>
  <c r="D125" i="1"/>
  <c r="C125" i="1"/>
  <c r="G125" i="1" s="1"/>
  <c r="D124" i="1"/>
  <c r="D123" i="1"/>
  <c r="C123" i="1"/>
  <c r="D122" i="1"/>
  <c r="H122" i="1" s="1"/>
  <c r="C122" i="1"/>
  <c r="D121" i="1"/>
  <c r="C121" i="1"/>
  <c r="H119" i="1"/>
  <c r="D119" i="1"/>
  <c r="C119" i="1"/>
  <c r="G119" i="1" s="1"/>
  <c r="D118" i="1"/>
  <c r="C118" i="1"/>
  <c r="D117" i="1"/>
  <c r="H117" i="1" s="1"/>
  <c r="C117" i="1"/>
  <c r="G117" i="1" s="1"/>
  <c r="D116" i="1"/>
  <c r="H116" i="1" s="1"/>
  <c r="C116" i="1"/>
  <c r="G116" i="1" s="1"/>
  <c r="D115" i="1"/>
  <c r="H115" i="1" s="1"/>
  <c r="C115" i="1"/>
  <c r="G115" i="1" s="1"/>
  <c r="D114" i="1"/>
  <c r="H114" i="1" s="1"/>
  <c r="C114" i="1"/>
  <c r="G114" i="1" s="1"/>
  <c r="D113" i="1"/>
  <c r="C113" i="1"/>
  <c r="D112" i="1"/>
  <c r="H112" i="1" s="1"/>
  <c r="C112" i="1"/>
  <c r="G112" i="1" s="1"/>
  <c r="D111" i="1"/>
  <c r="H111" i="1" s="1"/>
  <c r="C111" i="1"/>
  <c r="G111" i="1" s="1"/>
  <c r="D110" i="1"/>
  <c r="H110" i="1" s="1"/>
  <c r="C110" i="1"/>
  <c r="G110" i="1" s="1"/>
  <c r="D109" i="1"/>
  <c r="H109" i="1" s="1"/>
  <c r="C109" i="1"/>
  <c r="G109" i="1" s="1"/>
  <c r="D108" i="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D92" i="1"/>
  <c r="H92" i="1" s="1"/>
  <c r="C92" i="1"/>
  <c r="G92" i="1" s="1"/>
  <c r="D91" i="1"/>
  <c r="H91" i="1" s="1"/>
  <c r="C91" i="1"/>
  <c r="G91" i="1" s="1"/>
  <c r="D90" i="1"/>
  <c r="H90" i="1" s="1"/>
  <c r="C90" i="1"/>
  <c r="G90" i="1" s="1"/>
  <c r="D89" i="1"/>
  <c r="H89" i="1" s="1"/>
  <c r="C89" i="1"/>
  <c r="G89" i="1" s="1"/>
  <c r="D88" i="1"/>
  <c r="H88" i="1" s="1"/>
  <c r="C88" i="1"/>
  <c r="G88" i="1" s="1"/>
  <c r="D87" i="1"/>
  <c r="H87" i="1" s="1"/>
  <c r="C87" i="1"/>
  <c r="D86" i="1"/>
  <c r="H86" i="1" s="1"/>
  <c r="C86" i="1"/>
  <c r="G86" i="1" s="1"/>
  <c r="D85" i="1"/>
  <c r="H85" i="1" s="1"/>
  <c r="C85" i="1"/>
  <c r="G85" i="1" s="1"/>
  <c r="D84" i="1"/>
  <c r="H84" i="1" s="1"/>
  <c r="C84" i="1"/>
  <c r="G84" i="1" s="1"/>
  <c r="D83" i="1"/>
  <c r="H83" i="1" s="1"/>
  <c r="C83" i="1"/>
  <c r="G83" i="1" s="1"/>
  <c r="D82" i="1"/>
  <c r="H82" i="1" s="1"/>
  <c r="C82" i="1"/>
  <c r="D81" i="1"/>
  <c r="H81" i="1" s="1"/>
  <c r="C81" i="1"/>
  <c r="G81" i="1" s="1"/>
  <c r="D80" i="1"/>
  <c r="H80" i="1" s="1"/>
  <c r="C80" i="1"/>
  <c r="G80" i="1" s="1"/>
  <c r="D79" i="1"/>
  <c r="D77" i="1"/>
  <c r="H77" i="1" s="1"/>
  <c r="C77" i="1"/>
  <c r="G77" i="1" s="1"/>
  <c r="D76" i="1"/>
  <c r="H76" i="1" s="1"/>
  <c r="C76" i="1"/>
  <c r="G76" i="1" s="1"/>
  <c r="D75" i="1"/>
  <c r="H75" i="1" s="1"/>
  <c r="C75" i="1"/>
  <c r="G75" i="1" s="1"/>
  <c r="D74" i="1"/>
  <c r="H74" i="1" s="1"/>
  <c r="C74" i="1"/>
  <c r="G74"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C50" i="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H1216" i="1" l="1"/>
  <c r="H1218" i="1"/>
  <c r="G1224" i="1"/>
  <c r="F70" i="5"/>
  <c r="H1436" i="1"/>
  <c r="F214" i="9"/>
  <c r="E284" i="9"/>
  <c r="B284" i="9" s="1"/>
  <c r="H1008" i="1"/>
  <c r="H1012" i="1"/>
  <c r="D1214" i="1"/>
  <c r="G1216" i="1"/>
  <c r="G1218" i="1"/>
  <c r="F239" i="5"/>
  <c r="G1214" i="1"/>
  <c r="H1054" i="1"/>
  <c r="H1052" i="1"/>
  <c r="H1048" i="1"/>
  <c r="H1050" i="1"/>
  <c r="H1047" i="1"/>
  <c r="H1006" i="1"/>
  <c r="H1004" i="1"/>
  <c r="H997" i="1"/>
  <c r="H1000" i="1"/>
  <c r="C1501" i="1"/>
  <c r="G1501" i="1" s="1"/>
  <c r="G1499" i="1"/>
  <c r="H1499" i="1"/>
  <c r="H1501" i="1"/>
  <c r="G1502" i="1"/>
  <c r="G1492" i="1"/>
  <c r="H1491" i="1"/>
  <c r="G1486" i="1"/>
  <c r="H1481" i="1"/>
  <c r="H1483" i="1"/>
  <c r="G1484" i="1"/>
  <c r="C1222" i="1"/>
  <c r="G1222" i="1" s="1"/>
  <c r="C1223" i="1"/>
  <c r="G1223" i="1" s="1"/>
  <c r="E279" i="9"/>
  <c r="B279" i="9" s="1"/>
  <c r="H1214" i="1"/>
  <c r="C1215" i="1"/>
  <c r="G1215" i="1" s="1"/>
  <c r="C1007" i="1"/>
  <c r="H1007" i="1" s="1"/>
  <c r="D12" i="5"/>
  <c r="C990" i="1" s="1"/>
  <c r="H990" i="1" s="1"/>
  <c r="E26" i="9"/>
  <c r="B26" i="9" s="1"/>
  <c r="H713" i="1"/>
  <c r="H711" i="1"/>
  <c r="H703" i="1"/>
  <c r="D206" i="1"/>
  <c r="H206" i="1" s="1"/>
  <c r="F210" i="4"/>
  <c r="H644" i="1"/>
  <c r="F652" i="4"/>
  <c r="H642" i="1"/>
  <c r="H645" i="1"/>
  <c r="G291" i="1"/>
  <c r="G306" i="1"/>
  <c r="G322" i="1"/>
  <c r="H261" i="1"/>
  <c r="E69" i="9"/>
  <c r="B69" i="9" s="1"/>
  <c r="G248" i="1"/>
  <c r="D255" i="1"/>
  <c r="H255" i="1" s="1"/>
  <c r="G209" i="1"/>
  <c r="G207" i="1"/>
  <c r="F196" i="4"/>
  <c r="G183" i="1"/>
  <c r="F188" i="4"/>
  <c r="G181" i="1"/>
  <c r="G177" i="1"/>
  <c r="F177" i="4"/>
  <c r="G165" i="1"/>
  <c r="F169" i="4"/>
  <c r="F164" i="4"/>
  <c r="G163" i="1"/>
  <c r="G161" i="1"/>
  <c r="D155" i="1"/>
  <c r="F159" i="4"/>
  <c r="G131" i="1"/>
  <c r="G121" i="1"/>
  <c r="G123" i="1"/>
  <c r="E124" i="4"/>
  <c r="D120" i="1" s="1"/>
  <c r="H120" i="1" s="1"/>
  <c r="F106" i="4"/>
  <c r="F112" i="4"/>
  <c r="F216" i="9"/>
  <c r="B216" i="9" s="1"/>
  <c r="G113" i="1"/>
  <c r="G87" i="1"/>
  <c r="G93" i="1"/>
  <c r="G82" i="1"/>
  <c r="F82" i="4"/>
  <c r="G73" i="1"/>
  <c r="F77" i="4"/>
  <c r="G50" i="1"/>
  <c r="E50" i="4"/>
  <c r="D46" i="1" s="1"/>
  <c r="E22" i="9"/>
  <c r="B22" i="9" s="1"/>
  <c r="H606" i="1"/>
  <c r="C587" i="1"/>
  <c r="G587" i="1" s="1"/>
  <c r="C364" i="1"/>
  <c r="H365" i="1"/>
  <c r="H260" i="1"/>
  <c r="H262" i="1"/>
  <c r="D263" i="4"/>
  <c r="H244" i="1"/>
  <c r="H243" i="1"/>
  <c r="H192" i="1"/>
  <c r="H207" i="1"/>
  <c r="H198" i="1"/>
  <c r="H191" i="1"/>
  <c r="H189" i="1"/>
  <c r="H188" i="1"/>
  <c r="H187" i="1"/>
  <c r="C184" i="1"/>
  <c r="H184" i="1" s="1"/>
  <c r="B222" i="9"/>
  <c r="H185" i="1"/>
  <c r="E45" i="9"/>
  <c r="B45" i="9" s="1"/>
  <c r="B220" i="9"/>
  <c r="H180" i="1"/>
  <c r="H179" i="1"/>
  <c r="B218" i="9"/>
  <c r="C173" i="1"/>
  <c r="G173" i="1" s="1"/>
  <c r="E41" i="9"/>
  <c r="B41" i="9" s="1"/>
  <c r="H177" i="1"/>
  <c r="H176" i="1"/>
  <c r="H175" i="1"/>
  <c r="H169" i="1"/>
  <c r="H168" i="1"/>
  <c r="H165" i="1"/>
  <c r="H161" i="1"/>
  <c r="H160" i="1"/>
  <c r="H155" i="1"/>
  <c r="D152" i="4"/>
  <c r="C148" i="1" s="1"/>
  <c r="G148" i="1" s="1"/>
  <c r="H154" i="1"/>
  <c r="H148" i="1"/>
  <c r="H150" i="1"/>
  <c r="C135" i="1"/>
  <c r="C130" i="1"/>
  <c r="H130" i="1" s="1"/>
  <c r="D133" i="4"/>
  <c r="H131" i="1"/>
  <c r="C120" i="1"/>
  <c r="C124" i="1"/>
  <c r="H125" i="1"/>
  <c r="H124" i="1"/>
  <c r="H123" i="1"/>
  <c r="H121" i="1"/>
  <c r="H102" i="1"/>
  <c r="H108" i="1"/>
  <c r="H113" i="1"/>
  <c r="E37" i="9"/>
  <c r="B37" i="9" s="1"/>
  <c r="C78" i="1"/>
  <c r="G78" i="1" s="1"/>
  <c r="C79" i="1"/>
  <c r="G79" i="1" s="1"/>
  <c r="B214" i="9"/>
  <c r="G614" i="1"/>
  <c r="G618" i="1"/>
  <c r="G622" i="1"/>
  <c r="G626" i="1"/>
  <c r="G632"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8" i="1"/>
  <c r="G756" i="1"/>
  <c r="G764" i="1"/>
  <c r="G772" i="1"/>
  <c r="G780" i="1"/>
  <c r="G788" i="1"/>
  <c r="G796" i="1"/>
  <c r="G804" i="1"/>
  <c r="G812" i="1"/>
  <c r="G820" i="1"/>
  <c r="G828" i="1"/>
  <c r="G836" i="1"/>
  <c r="G844" i="1"/>
  <c r="G852" i="1"/>
  <c r="G860" i="1"/>
  <c r="G868" i="1"/>
  <c r="G876" i="1"/>
  <c r="G884" i="1"/>
  <c r="G892" i="1"/>
  <c r="G900" i="1"/>
  <c r="G908" i="1"/>
  <c r="G916" i="1"/>
  <c r="G924" i="1"/>
  <c r="G932" i="1"/>
  <c r="G940" i="1"/>
  <c r="G948" i="1"/>
  <c r="G956" i="1"/>
  <c r="G964" i="1"/>
  <c r="G972" i="1"/>
  <c r="G980" i="1"/>
  <c r="G991" i="1"/>
  <c r="G999" i="1"/>
  <c r="G1007" i="1"/>
  <c r="G1015" i="1"/>
  <c r="G1023" i="1"/>
  <c r="G1031" i="1"/>
  <c r="G1039" i="1"/>
  <c r="G1054" i="1"/>
  <c r="G1062" i="1"/>
  <c r="G1067" i="1"/>
  <c r="G1075" i="1"/>
  <c r="G1083" i="1"/>
  <c r="G1091" i="1"/>
  <c r="G1099" i="1"/>
  <c r="G1107" i="1"/>
  <c r="G1115" i="1"/>
  <c r="G1123" i="1"/>
  <c r="G1125" i="1"/>
  <c r="G1133" i="1"/>
  <c r="G118" i="1"/>
  <c r="H118" i="1"/>
  <c r="G120" i="1"/>
  <c r="G122" i="1"/>
  <c r="G124" i="1"/>
  <c r="G126" i="1"/>
  <c r="G128" i="1"/>
  <c r="G130" i="1"/>
  <c r="G132" i="1"/>
  <c r="G134" i="1"/>
  <c r="G136" i="1"/>
  <c r="G138" i="1"/>
  <c r="G140" i="1"/>
  <c r="G142" i="1"/>
  <c r="G144" i="1"/>
  <c r="G146" i="1"/>
  <c r="G149" i="1"/>
  <c r="G151" i="1"/>
  <c r="G153" i="1"/>
  <c r="G155" i="1"/>
  <c r="G157"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49" i="1"/>
  <c r="G251" i="1"/>
  <c r="G253" i="1"/>
  <c r="G257"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9" i="1"/>
  <c r="G591" i="1"/>
  <c r="G593" i="1"/>
  <c r="G595" i="1"/>
  <c r="G597" i="1"/>
  <c r="G599" i="1"/>
  <c r="G601" i="1"/>
  <c r="G603" i="1"/>
  <c r="G605" i="1"/>
  <c r="G607" i="1"/>
  <c r="G609" i="1"/>
  <c r="G612" i="1"/>
  <c r="G616" i="1"/>
  <c r="G620" i="1"/>
  <c r="G624" i="1"/>
  <c r="G628" i="1"/>
  <c r="G638"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52" i="1"/>
  <c r="G760" i="1"/>
  <c r="G768" i="1"/>
  <c r="G776" i="1"/>
  <c r="G784" i="1"/>
  <c r="G792" i="1"/>
  <c r="G800" i="1"/>
  <c r="G808" i="1"/>
  <c r="G816" i="1"/>
  <c r="G824" i="1"/>
  <c r="G832" i="1"/>
  <c r="G840" i="1"/>
  <c r="G848" i="1"/>
  <c r="G856" i="1"/>
  <c r="G864" i="1"/>
  <c r="G872" i="1"/>
  <c r="G880" i="1"/>
  <c r="G888" i="1"/>
  <c r="G896" i="1"/>
  <c r="G904" i="1"/>
  <c r="G912" i="1"/>
  <c r="G920" i="1"/>
  <c r="G928" i="1"/>
  <c r="G936" i="1"/>
  <c r="G944" i="1"/>
  <c r="G952" i="1"/>
  <c r="G960" i="1"/>
  <c r="G968" i="1"/>
  <c r="G976" i="1"/>
  <c r="G987" i="1"/>
  <c r="G995" i="1"/>
  <c r="G1003" i="1"/>
  <c r="G1011" i="1"/>
  <c r="G1019" i="1"/>
  <c r="G1027" i="1"/>
  <c r="G1035" i="1"/>
  <c r="G1043" i="1"/>
  <c r="G1050" i="1"/>
  <c r="G1058" i="1"/>
  <c r="G1071" i="1"/>
  <c r="G1079" i="1"/>
  <c r="G1087" i="1"/>
  <c r="G1095" i="1"/>
  <c r="G1103" i="1"/>
  <c r="G1111" i="1"/>
  <c r="G1119" i="1"/>
  <c r="G1129" i="1"/>
  <c r="G1137" i="1"/>
  <c r="H611"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997" i="1"/>
  <c r="G1001" i="1"/>
  <c r="G1005" i="1"/>
  <c r="G1009" i="1"/>
  <c r="G1013" i="1"/>
  <c r="G1017" i="1"/>
  <c r="G1021" i="1"/>
  <c r="G1025" i="1"/>
  <c r="G1029" i="1"/>
  <c r="G1033" i="1"/>
  <c r="G1037" i="1"/>
  <c r="G1041" i="1"/>
  <c r="G1045" i="1"/>
  <c r="G1048" i="1"/>
  <c r="G1052" i="1"/>
  <c r="G1056" i="1"/>
  <c r="G1060" i="1"/>
  <c r="G1064" i="1"/>
  <c r="G1069" i="1"/>
  <c r="G1073" i="1"/>
  <c r="G1077" i="1"/>
  <c r="G1081" i="1"/>
  <c r="G1085" i="1"/>
  <c r="G1089" i="1"/>
  <c r="G1093" i="1"/>
  <c r="G1097" i="1"/>
  <c r="G1101" i="1"/>
  <c r="G1105" i="1"/>
  <c r="G1109" i="1"/>
  <c r="G1113" i="1"/>
  <c r="G1117" i="1"/>
  <c r="G1121" i="1"/>
  <c r="G1127" i="1"/>
  <c r="G1131" i="1"/>
  <c r="G1135"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299" i="1"/>
  <c r="H1327"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H1446" i="1"/>
  <c r="G1447" i="1"/>
  <c r="H1447" i="1"/>
  <c r="G1448" i="1"/>
  <c r="H1448" i="1"/>
  <c r="G1449" i="1"/>
  <c r="H1449" i="1"/>
  <c r="G1450" i="1"/>
  <c r="H1450" i="1"/>
  <c r="G1451" i="1"/>
  <c r="H1451" i="1"/>
  <c r="G1452" i="1"/>
  <c r="H1452" i="1"/>
  <c r="G1453" i="1"/>
  <c r="G1455" i="1"/>
  <c r="I1455" i="1" s="1"/>
  <c r="H1455" i="1"/>
  <c r="G1456" i="1"/>
  <c r="I1456" i="1" s="1"/>
  <c r="H1456" i="1"/>
  <c r="G1457" i="1"/>
  <c r="I1457" i="1" s="1"/>
  <c r="H1457" i="1"/>
  <c r="G1458" i="1"/>
  <c r="I1458" i="1" s="1"/>
  <c r="H1458" i="1"/>
  <c r="G1459" i="1"/>
  <c r="I1459" i="1" s="1"/>
  <c r="H1459" i="1"/>
  <c r="G1460" i="1"/>
  <c r="I1460" i="1" s="1"/>
  <c r="H1460" i="1"/>
  <c r="G1461" i="1"/>
  <c r="G1470" i="1"/>
  <c r="G1476" i="1"/>
  <c r="I1476" i="1" s="1"/>
  <c r="H1476" i="1"/>
  <c r="G1477" i="1"/>
  <c r="I1477" i="1" s="1"/>
  <c r="H1477" i="1"/>
  <c r="G1478" i="1"/>
  <c r="I1478" i="1" s="1"/>
  <c r="H1478" i="1"/>
  <c r="G1479" i="1"/>
  <c r="I1479" i="1" s="1"/>
  <c r="H1479" i="1"/>
  <c r="D7" i="4"/>
  <c r="F107" i="4"/>
  <c r="F152" i="4"/>
  <c r="F153" i="4"/>
  <c r="D163" i="4"/>
  <c r="F273" i="4"/>
  <c r="F299" i="4"/>
  <c r="D298" i="4"/>
  <c r="F300" i="4"/>
  <c r="F351" i="4"/>
  <c r="F352" i="4"/>
  <c r="D363" i="4"/>
  <c r="F364" i="4"/>
  <c r="G289" i="9"/>
  <c r="E289" i="9" s="1"/>
  <c r="B289" i="9" s="1"/>
  <c r="F177" i="5"/>
  <c r="D176" i="5"/>
  <c r="I28" i="3"/>
  <c r="D1435" i="1"/>
  <c r="F114" i="6"/>
  <c r="H27" i="3"/>
  <c r="D42" i="8"/>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F125" i="4"/>
  <c r="F312" i="4"/>
  <c r="H1480" i="1"/>
  <c r="E7" i="4"/>
  <c r="F45" i="4"/>
  <c r="D50" i="4"/>
  <c r="F51" i="4"/>
  <c r="F83" i="4"/>
  <c r="E163" i="4"/>
  <c r="D159" i="1" s="1"/>
  <c r="F197" i="4"/>
  <c r="D224" i="4"/>
  <c r="F225" i="4"/>
  <c r="F253" i="4"/>
  <c r="E298" i="4"/>
  <c r="E350" i="4"/>
  <c r="D420" i="4"/>
  <c r="E420" i="4"/>
  <c r="D528" i="4"/>
  <c r="E528" i="4"/>
  <c r="F12" i="5"/>
  <c r="D7" i="5"/>
  <c r="F237" i="5"/>
  <c r="H23" i="3"/>
  <c r="F416" i="4"/>
  <c r="F421" i="4"/>
  <c r="F473" i="4"/>
  <c r="F485" i="4"/>
  <c r="F529" i="4"/>
  <c r="F581" i="4"/>
  <c r="F603" i="4"/>
  <c r="F13" i="5"/>
  <c r="F69" i="5"/>
  <c r="F79" i="5"/>
  <c r="F119" i="5"/>
  <c r="F135" i="5"/>
  <c r="F149" i="5"/>
  <c r="F180" i="5"/>
  <c r="E291" i="9"/>
  <c r="B291" i="9" s="1"/>
  <c r="F190" i="5"/>
  <c r="E292" i="9"/>
  <c r="B292" i="9" s="1"/>
  <c r="F206" i="5"/>
  <c r="F238" i="5"/>
  <c r="F246" i="5"/>
  <c r="F5" i="6"/>
  <c r="F35" i="6"/>
  <c r="F115" i="6"/>
  <c r="D141"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H164" i="9"/>
  <c r="L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H24" i="3"/>
  <c r="F417" i="4"/>
  <c r="E87" i="5"/>
  <c r="D1065" i="1" s="1"/>
  <c r="G1065" i="1" s="1"/>
  <c r="E286" i="9"/>
  <c r="B286" i="9" s="1"/>
  <c r="F88" i="5"/>
  <c r="D146" i="5"/>
  <c r="E176" i="5"/>
  <c r="G297" i="9"/>
  <c r="E297" i="9" s="1"/>
  <c r="B224" i="9"/>
  <c r="B226" i="9"/>
  <c r="B228" i="9"/>
  <c r="B230" i="9"/>
  <c r="B232" i="9"/>
  <c r="B234" i="9"/>
  <c r="B236" i="9"/>
  <c r="B238" i="9"/>
  <c r="B240" i="9"/>
  <c r="B242" i="9"/>
  <c r="B244" i="9"/>
  <c r="B246" i="9"/>
  <c r="B248" i="9"/>
  <c r="B250" i="9"/>
  <c r="B252" i="9"/>
  <c r="B254" i="9"/>
  <c r="B256" i="9"/>
  <c r="B258" i="9"/>
  <c r="B260" i="9"/>
  <c r="B262" i="9"/>
  <c r="B264" i="9"/>
  <c r="B266" i="9"/>
  <c r="B268" i="9"/>
  <c r="B270" i="9"/>
  <c r="H1215" i="1" l="1"/>
  <c r="H1223" i="1"/>
  <c r="H1222" i="1"/>
  <c r="G255" i="1"/>
  <c r="F124" i="4"/>
  <c r="H587" i="1"/>
  <c r="G364" i="1"/>
  <c r="H364" i="1"/>
  <c r="F263" i="4"/>
  <c r="C259" i="1"/>
  <c r="H173" i="1"/>
  <c r="H20" i="9"/>
  <c r="G20" i="9"/>
  <c r="G135" i="1"/>
  <c r="H135" i="1"/>
  <c r="F133" i="4"/>
  <c r="C129" i="1"/>
  <c r="H78" i="1"/>
  <c r="H79" i="1"/>
  <c r="E175" i="5"/>
  <c r="D1152" i="1" s="1"/>
  <c r="I22" i="3"/>
  <c r="D1153" i="1"/>
  <c r="E68" i="5"/>
  <c r="H20" i="3"/>
  <c r="F7" i="5"/>
  <c r="C985" i="1"/>
  <c r="E636" i="4"/>
  <c r="D630" i="1" s="1"/>
  <c r="D522" i="1"/>
  <c r="E635" i="4"/>
  <c r="D629" i="1" s="1"/>
  <c r="D414" i="1"/>
  <c r="E408" i="4"/>
  <c r="D403" i="1" s="1"/>
  <c r="D345" i="1"/>
  <c r="F224" i="4"/>
  <c r="C220" i="1"/>
  <c r="F50" i="4"/>
  <c r="C46" i="1"/>
  <c r="E6" i="4"/>
  <c r="D3" i="1"/>
  <c r="K1432" i="9"/>
  <c r="G295" i="9"/>
  <c r="E295" i="9" s="1"/>
  <c r="B295" i="9" s="1"/>
  <c r="I34" i="3"/>
  <c r="C1517" i="1"/>
  <c r="D175" i="5"/>
  <c r="H22" i="3"/>
  <c r="F176" i="5"/>
  <c r="C1153" i="1"/>
  <c r="F298" i="4"/>
  <c r="C293" i="1"/>
  <c r="D6" i="4"/>
  <c r="F7" i="4"/>
  <c r="C3" i="1"/>
  <c r="B297" i="9"/>
  <c r="E296" i="9"/>
  <c r="I10" i="3" s="1"/>
  <c r="F146" i="5"/>
  <c r="C1124" i="1"/>
  <c r="F212" i="9"/>
  <c r="B212" i="9" s="1"/>
  <c r="E165" i="9"/>
  <c r="B165" i="9" s="1"/>
  <c r="B191" i="9"/>
  <c r="H28" i="3"/>
  <c r="F141" i="6"/>
  <c r="C1435" i="1"/>
  <c r="G299" i="9"/>
  <c r="E299" i="9" s="1"/>
  <c r="D68" i="5"/>
  <c r="D636" i="4"/>
  <c r="F528" i="4"/>
  <c r="C522" i="1"/>
  <c r="F420" i="4"/>
  <c r="D635" i="4"/>
  <c r="C414" i="1"/>
  <c r="E407" i="4"/>
  <c r="D402" i="1" s="1"/>
  <c r="D293" i="1"/>
  <c r="E151" i="4"/>
  <c r="G294" i="9"/>
  <c r="E294" i="9" s="1"/>
  <c r="F363" i="4"/>
  <c r="C358" i="1"/>
  <c r="D350" i="4"/>
  <c r="D407" i="4" s="1"/>
  <c r="F163" i="4"/>
  <c r="C159" i="1"/>
  <c r="D151" i="4"/>
  <c r="I1452" i="1"/>
  <c r="I1451" i="1"/>
  <c r="I1450" i="1"/>
  <c r="I1449" i="1"/>
  <c r="I1448" i="1"/>
  <c r="I1447" i="1"/>
  <c r="I1446" i="1"/>
  <c r="I1444" i="1"/>
  <c r="I1442" i="1"/>
  <c r="I1440" i="1"/>
  <c r="H1065" i="1"/>
  <c r="E20" i="9" l="1"/>
  <c r="H259" i="1"/>
  <c r="G259" i="1"/>
  <c r="G129" i="1"/>
  <c r="H129" i="1"/>
  <c r="H17" i="3"/>
  <c r="D289" i="4"/>
  <c r="D290" i="4" s="1"/>
  <c r="F151" i="4"/>
  <c r="C147" i="1"/>
  <c r="G358" i="1"/>
  <c r="H358" i="1"/>
  <c r="B294" i="9"/>
  <c r="E293" i="9"/>
  <c r="G414" i="1"/>
  <c r="H414" i="1"/>
  <c r="F68" i="5"/>
  <c r="H21" i="3"/>
  <c r="C1046" i="1"/>
  <c r="H1435" i="1"/>
  <c r="G1435" i="1"/>
  <c r="H9" i="3"/>
  <c r="H1124" i="1"/>
  <c r="G1124" i="1"/>
  <c r="G3" i="1"/>
  <c r="H3" i="1"/>
  <c r="F6" i="4"/>
  <c r="H16" i="3"/>
  <c r="D412" i="4"/>
  <c r="C2" i="1"/>
  <c r="G293" i="1"/>
  <c r="H293" i="1"/>
  <c r="F407" i="4"/>
  <c r="C402" i="1"/>
  <c r="F175" i="5"/>
  <c r="C1152" i="1"/>
  <c r="E412" i="4"/>
  <c r="I16" i="3"/>
  <c r="D2" i="1"/>
  <c r="D6" i="5"/>
  <c r="G159" i="1"/>
  <c r="H159" i="1"/>
  <c r="D408" i="4"/>
  <c r="F350" i="4"/>
  <c r="C345" i="1"/>
  <c r="E289" i="4"/>
  <c r="E290" i="4" s="1"/>
  <c r="D286" i="1" s="1"/>
  <c r="I17" i="3"/>
  <c r="D147" i="1"/>
  <c r="F635" i="4"/>
  <c r="C629" i="1"/>
  <c r="G522" i="1"/>
  <c r="H522" i="1"/>
  <c r="F636" i="4"/>
  <c r="C630" i="1"/>
  <c r="B299" i="9"/>
  <c r="E298" i="9"/>
  <c r="B20" i="9"/>
  <c r="E19" i="9"/>
  <c r="H1153" i="1"/>
  <c r="G1153" i="1"/>
  <c r="G1517" i="1"/>
  <c r="H1517" i="1"/>
  <c r="H11" i="3"/>
  <c r="G46" i="1"/>
  <c r="H46" i="1"/>
  <c r="G220" i="1"/>
  <c r="H220" i="1"/>
  <c r="H985" i="1"/>
  <c r="G985" i="1"/>
  <c r="I21" i="3"/>
  <c r="D1046" i="1"/>
  <c r="E6" i="5"/>
  <c r="N3" i="9" l="1"/>
  <c r="I11" i="3"/>
  <c r="G345" i="1"/>
  <c r="H345" i="1"/>
  <c r="F408" i="4"/>
  <c r="C403" i="1"/>
  <c r="H1152" i="1"/>
  <c r="G1152" i="1"/>
  <c r="G402" i="1"/>
  <c r="H402" i="1"/>
  <c r="G2" i="1"/>
  <c r="H2" i="1"/>
  <c r="F290" i="4"/>
  <c r="C286" i="1"/>
  <c r="H1046" i="1"/>
  <c r="G1046" i="1"/>
  <c r="H276" i="9"/>
  <c r="D984" i="1"/>
  <c r="H630" i="1"/>
  <c r="G630" i="1"/>
  <c r="H629" i="1"/>
  <c r="G629" i="1"/>
  <c r="E291" i="4"/>
  <c r="D287" i="1" s="1"/>
  <c r="E413" i="4"/>
  <c r="E414" i="4" s="1"/>
  <c r="D409" i="1" s="1"/>
  <c r="D285" i="1"/>
  <c r="G282" i="9"/>
  <c r="E282" i="9" s="1"/>
  <c r="B282" i="9" s="1"/>
  <c r="G276" i="9"/>
  <c r="E276" i="9" s="1"/>
  <c r="F6" i="5"/>
  <c r="C984" i="1"/>
  <c r="E639" i="4"/>
  <c r="D407" i="1"/>
  <c r="D639" i="4"/>
  <c r="F412" i="4"/>
  <c r="C407" i="1"/>
  <c r="K3" i="9"/>
  <c r="I9" i="3"/>
  <c r="G147" i="1"/>
  <c r="H147" i="1"/>
  <c r="D413" i="4"/>
  <c r="F289" i="4"/>
  <c r="D291" i="4"/>
  <c r="C285" i="1"/>
  <c r="F291" i="4" l="1"/>
  <c r="C287" i="1"/>
  <c r="D640" i="4"/>
  <c r="D415" i="4"/>
  <c r="F413" i="4"/>
  <c r="C408" i="1"/>
  <c r="D641" i="4"/>
  <c r="F639" i="4"/>
  <c r="C633" i="1"/>
  <c r="H8" i="3"/>
  <c r="H984" i="1"/>
  <c r="G984" i="1"/>
  <c r="B276" i="9"/>
  <c r="E275" i="9"/>
  <c r="G403" i="1"/>
  <c r="H403" i="1"/>
  <c r="G285" i="1"/>
  <c r="H285" i="1"/>
  <c r="G407" i="1"/>
  <c r="H407" i="1"/>
  <c r="D414" i="4"/>
  <c r="D633" i="1"/>
  <c r="E640" i="4"/>
  <c r="E415" i="4"/>
  <c r="D410" i="1" s="1"/>
  <c r="D408" i="1"/>
  <c r="G286" i="1"/>
  <c r="H286" i="1"/>
  <c r="F414" i="4" l="1"/>
  <c r="C409" i="1"/>
  <c r="H633" i="1"/>
  <c r="G633" i="1"/>
  <c r="C635" i="1"/>
  <c r="D642" i="4"/>
  <c r="D645" i="4" s="1"/>
  <c r="F640" i="4"/>
  <c r="C634" i="1"/>
  <c r="E642" i="4"/>
  <c r="D634" i="1"/>
  <c r="E641" i="4"/>
  <c r="F641" i="4" s="1"/>
  <c r="M3" i="9"/>
  <c r="I8" i="3"/>
  <c r="G408" i="1"/>
  <c r="H408" i="1"/>
  <c r="F415" i="4"/>
  <c r="C410" i="1"/>
  <c r="G287" i="1"/>
  <c r="H287" i="1"/>
  <c r="G410" i="1" l="1"/>
  <c r="H410" i="1"/>
  <c r="E645" i="4"/>
  <c r="F645" i="4" s="1"/>
  <c r="D635" i="1"/>
  <c r="H635" i="1" s="1"/>
  <c r="E646" i="4"/>
  <c r="D636" i="1"/>
  <c r="H18" i="3"/>
  <c r="C639" i="1"/>
  <c r="H634" i="1"/>
  <c r="G634" i="1"/>
  <c r="D646" i="4"/>
  <c r="F642" i="4"/>
  <c r="C636" i="1"/>
  <c r="G409" i="1"/>
  <c r="H409" i="1"/>
  <c r="G635" i="1" l="1"/>
  <c r="H636" i="1"/>
  <c r="G636" i="1"/>
  <c r="F646" i="4"/>
  <c r="H19" i="3"/>
  <c r="C640" i="1"/>
  <c r="I19" i="3"/>
  <c r="D640" i="1"/>
  <c r="I18" i="3"/>
  <c r="D639" i="1"/>
  <c r="H639" i="1" s="1"/>
  <c r="G639" i="1" l="1"/>
  <c r="H7" i="3"/>
  <c r="H640" i="1"/>
  <c r="G640" i="1"/>
  <c r="J3" i="9" l="1"/>
  <c r="I7" i="3"/>
  <c r="M272" i="9" l="1"/>
  <c r="L272" i="9"/>
  <c r="H18" i="9"/>
  <c r="G18" i="9"/>
  <c r="J17" i="9"/>
  <c r="J5" i="9"/>
  <c r="K6" i="9"/>
  <c r="I8" i="9"/>
  <c r="J9" i="9"/>
  <c r="K10" i="9"/>
  <c r="I12" i="9"/>
  <c r="J13" i="9"/>
  <c r="M15" i="9"/>
  <c r="L16" i="9"/>
  <c r="I17" i="9"/>
  <c r="K5" i="9"/>
  <c r="I7" i="9"/>
  <c r="J8" i="9"/>
  <c r="K9" i="9"/>
  <c r="I11" i="9"/>
  <c r="J12" i="9"/>
  <c r="K13" i="9"/>
  <c r="L15" i="9"/>
  <c r="F15" i="9" s="1"/>
  <c r="M16" i="9"/>
  <c r="I6" i="9"/>
  <c r="J7" i="9"/>
  <c r="K8" i="9"/>
  <c r="J11" i="9"/>
  <c r="K12" i="9"/>
  <c r="H15" i="9"/>
  <c r="G16" i="9"/>
  <c r="G17" i="9"/>
  <c r="I5" i="9"/>
  <c r="J6" i="9"/>
  <c r="K7" i="9"/>
  <c r="I9" i="9"/>
  <c r="J10" i="9"/>
  <c r="K11" i="9"/>
  <c r="I13" i="9"/>
  <c r="G15" i="9"/>
  <c r="E15" i="9" s="1"/>
  <c r="H16" i="9"/>
  <c r="H17" i="9"/>
  <c r="E9" i="9" l="1"/>
  <c r="B9" i="9" s="1"/>
  <c r="E18" i="9"/>
  <c r="B18" i="9" s="1"/>
  <c r="F272" i="9"/>
  <c r="F19" i="9" s="1"/>
  <c r="B15" i="9"/>
  <c r="E17" i="9"/>
  <c r="B17" i="9" s="1"/>
  <c r="E11" i="9"/>
  <c r="B11" i="9" s="1"/>
  <c r="B272" i="9"/>
  <c r="F16" i="9"/>
  <c r="F14" i="9" s="1"/>
  <c r="E8" i="9"/>
  <c r="B8" i="9" s="1"/>
  <c r="E13" i="9"/>
  <c r="B13" i="9" s="1"/>
  <c r="E10" i="9"/>
  <c r="B10" i="9" s="1"/>
  <c r="E5" i="9"/>
  <c r="E16" i="9"/>
  <c r="E6" i="9"/>
  <c r="B6" i="9" s="1"/>
  <c r="E7" i="9"/>
  <c r="B7" i="9" s="1"/>
  <c r="E12" i="9"/>
  <c r="B12" i="9" s="1"/>
  <c r="B16" i="9" l="1"/>
  <c r="E14" i="9"/>
  <c r="F3"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<sst xmlns="http://schemas.openxmlformats.org/spreadsheetml/2006/main" count="4313" uniqueCount="3393">
  <si>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</si>
  <si>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</si>
  <si>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</si>
  <si>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</si>
  <si>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</si>
  <si>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</si>
  <si>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</si>
  <si>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</si>
  <si>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</si>
  <si>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</si>
  <si>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</si>
  <si>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</si>
  <si>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</si>
  <si>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</si>
  <si>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</si>
  <si>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</si>
  <si>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</si>
  <si>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</si>
  <si>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</si>
  <si>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</si>
  <si>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</si>
  <si>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</si>
  <si>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</si>
  <si>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</si>
  <si>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</si>
  <si>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</si>
  <si>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</si>
  <si>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</si>
  <si>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</si>
  <si>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</si>
  <si>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</si>
  <si>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 FAKULTET FILOZOFIJE I RELIGIJSKIH ZNANOSTI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</si>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</sst>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8238018</v>
      </c>
      <c r="D2" s="6">
        <f>'PR-RAS'!E6</f>
        <v>13367280.110000001</v>
      </c>
      <c r="E2" s="6">
        <v>0</v>
      </c>
      <c r="F2" s="6">
        <v>0</v>
      </c>
      <c r="G2" s="7">
        <f t="shared" ref="G2:G264" si="0">(B2/1000)*(C2*1+D2*2)</f>
        <v>34972.578220000003</v>
      </c>
      <c r="H2" s="7">
        <f t="shared" ref="H2:H264" si="1">ABS(C2-ROUND(C2,0))+ABS(D2-ROUND(D2,0))</f>
        <v>0.1100000012665987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5389</v>
      </c>
      <c r="D46" s="1">
        <f>'PR-RAS'!E50</f>
        <v>4980442.26</v>
      </c>
      <c r="E46" s="1">
        <v>0</v>
      </c>
      <c r="F46" s="1">
        <v>0</v>
      </c>
      <c r="G46" s="2">
        <f t="shared" si="0"/>
        <v>448482.30839999998</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4921694.97</v>
      </c>
      <c r="E50" s="1">
        <v>0</v>
      </c>
      <c r="F50" s="1">
        <v>0</v>
      </c>
      <c r="G50" s="2">
        <f t="shared" si="0"/>
        <v>482326.10706000001</v>
      </c>
      <c r="H50" s="2">
        <f t="shared" si="1"/>
        <v>3.0000000260770321E-2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4921694.97</v>
      </c>
      <c r="E53" s="1">
        <v>0</v>
      </c>
      <c r="F53" s="1">
        <v>0</v>
      </c>
      <c r="G53" s="2">
        <f t="shared" si="0"/>
        <v>511856.27687999996</v>
      </c>
      <c r="H53" s="2">
        <f t="shared" si="1"/>
        <v>3.0000000260770321E-2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5389</v>
      </c>
      <c r="D73" s="1">
        <f>'PR-RAS'!E77</f>
        <v>58747.29</v>
      </c>
      <c r="E73" s="1">
        <v>0</v>
      </c>
      <c r="F73" s="1">
        <v>0</v>
      </c>
      <c r="G73" s="2">
        <f t="shared" si="0"/>
        <v>8847.6177599999992</v>
      </c>
      <c r="H73" s="2">
        <f t="shared" si="1"/>
        <v>0.29000000000087311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5389</v>
      </c>
      <c r="D74" s="1">
        <f>'PR-RAS'!E78</f>
        <v>1129.3800000000001</v>
      </c>
      <c r="E74" s="1">
        <v>0</v>
      </c>
      <c r="F74" s="1">
        <v>0</v>
      </c>
      <c r="G74" s="2">
        <f t="shared" si="0"/>
        <v>558.28647999999998</v>
      </c>
      <c r="H74" s="2">
        <f t="shared" si="1"/>
        <v>0.38000000000010914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57617.91</v>
      </c>
      <c r="E76" s="1">
        <v>0</v>
      </c>
      <c r="F76" s="1">
        <v>0</v>
      </c>
      <c r="G76" s="2">
        <f t="shared" si="0"/>
        <v>8642.6864999999998</v>
      </c>
      <c r="H76" s="2">
        <f t="shared" si="1"/>
        <v>8.999999999650754E-2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93</v>
      </c>
      <c r="D78" s="1">
        <f>'PR-RAS'!E82</f>
        <v>34349.240000000005</v>
      </c>
      <c r="E78" s="1">
        <v>0</v>
      </c>
      <c r="F78" s="1">
        <v>0</v>
      </c>
      <c r="G78" s="2">
        <f t="shared" si="0"/>
        <v>5296.9439600000005</v>
      </c>
      <c r="H78" s="2">
        <f t="shared" si="1"/>
        <v>0.24000000000523869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93</v>
      </c>
      <c r="D79" s="1">
        <f>'PR-RAS'!E83</f>
        <v>22.58</v>
      </c>
      <c r="E79" s="1">
        <v>0</v>
      </c>
      <c r="F79" s="1">
        <v>0</v>
      </c>
      <c r="G79" s="2">
        <f t="shared" si="0"/>
        <v>10.776479999999999</v>
      </c>
      <c r="H79" s="2">
        <f t="shared" si="1"/>
        <v>0.42000000000000171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93</v>
      </c>
      <c r="D82" s="1">
        <f>'PR-RAS'!E86</f>
        <v>22.58</v>
      </c>
      <c r="E82" s="1">
        <v>0</v>
      </c>
      <c r="F82" s="1">
        <v>0</v>
      </c>
      <c r="G82" s="2">
        <f t="shared" si="0"/>
        <v>11.19096</v>
      </c>
      <c r="H82" s="2">
        <f t="shared" si="1"/>
        <v>0.42000000000000171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34326.660000000003</v>
      </c>
      <c r="E87" s="1">
        <v>0</v>
      </c>
      <c r="F87" s="1">
        <v>0</v>
      </c>
      <c r="G87" s="2">
        <f t="shared" si="0"/>
        <v>5904.18552</v>
      </c>
      <c r="H87" s="2">
        <f t="shared" si="1"/>
        <v>0.33999999999650754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34326.660000000003</v>
      </c>
      <c r="E93" s="1">
        <v>0</v>
      </c>
      <c r="F93" s="1">
        <v>0</v>
      </c>
      <c r="G93" s="2">
        <f t="shared" si="0"/>
        <v>6316.1054400000003</v>
      </c>
      <c r="H93" s="2">
        <f t="shared" si="1"/>
        <v>0.33999999999650754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581055</v>
      </c>
      <c r="D102" s="1">
        <f>'PR-RAS'!E106</f>
        <v>472799.69</v>
      </c>
      <c r="E102" s="1">
        <v>0</v>
      </c>
      <c r="F102" s="1">
        <v>0</v>
      </c>
      <c r="G102" s="2">
        <f t="shared" si="0"/>
        <v>154192.09237999999</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581055</v>
      </c>
      <c r="D108" s="1">
        <f>'PR-RAS'!E112</f>
        <v>472799.69</v>
      </c>
      <c r="E108" s="1">
        <v>0</v>
      </c>
      <c r="F108" s="1">
        <v>0</v>
      </c>
      <c r="G108" s="2">
        <f t="shared" si="0"/>
        <v>163352.01865999997</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581055</v>
      </c>
      <c r="D113" s="1">
        <f>'PR-RAS'!E117</f>
        <v>472799.69</v>
      </c>
      <c r="E113" s="1">
        <v>0</v>
      </c>
      <c r="F113" s="1">
        <v>0</v>
      </c>
      <c r="G113" s="2">
        <f t="shared" si="0"/>
        <v>170985.29055999999</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119977</v>
      </c>
      <c r="D120" s="1">
        <f>'PR-RAS'!E124</f>
        <v>65785.75</v>
      </c>
      <c r="E120" s="1">
        <v>0</v>
      </c>
      <c r="F120" s="1">
        <v>0</v>
      </c>
      <c r="G120" s="2">
        <f t="shared" si="0"/>
        <v>29934.271499999999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66213</v>
      </c>
      <c r="D121" s="1">
        <f>'PR-RAS'!E125</f>
        <v>56285.75</v>
      </c>
      <c r="E121" s="1">
        <v>0</v>
      </c>
      <c r="F121" s="1">
        <v>0</v>
      </c>
      <c r="G121" s="2">
        <f t="shared" si="0"/>
        <v>21454.14</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1620</v>
      </c>
      <c r="D122" s="1">
        <f>'PR-RAS'!E126</f>
        <v>682.5</v>
      </c>
      <c r="E122" s="1">
        <v>0</v>
      </c>
      <c r="F122" s="1">
        <v>0</v>
      </c>
      <c r="G122" s="2">
        <f t="shared" si="0"/>
        <v>361.185</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64593</v>
      </c>
      <c r="D123" s="1">
        <f>'PR-RAS'!E127</f>
        <v>55603.25</v>
      </c>
      <c r="E123" s="1">
        <v>0</v>
      </c>
      <c r="F123" s="1">
        <v>0</v>
      </c>
      <c r="G123" s="2">
        <f t="shared" si="0"/>
        <v>21447.539000000001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53764</v>
      </c>
      <c r="D124" s="1">
        <f>'PR-RAS'!E128</f>
        <v>9500</v>
      </c>
      <c r="E124" s="1">
        <v>0</v>
      </c>
      <c r="F124" s="1">
        <v>0</v>
      </c>
      <c r="G124" s="2">
        <f t="shared" si="0"/>
        <v>8949.9719999999998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4940</v>
      </c>
      <c r="D125" s="1">
        <f>'PR-RAS'!E129</f>
        <v>9500</v>
      </c>
      <c r="E125" s="1">
        <v>0</v>
      </c>
      <c r="F125" s="1">
        <v>0</v>
      </c>
      <c r="G125" s="2">
        <f t="shared" si="0"/>
        <v>2968.56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48824</v>
      </c>
      <c r="D126" s="1">
        <f>'PR-RAS'!E130</f>
        <v>0</v>
      </c>
      <c r="E126" s="1">
        <v>0</v>
      </c>
      <c r="F126" s="1">
        <v>0</v>
      </c>
      <c r="G126" s="2">
        <f t="shared" si="0"/>
        <v>6103</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7510003</v>
      </c>
      <c r="D129" s="1">
        <f>'PR-RAS'!E133</f>
        <v>7794058.7300000004</v>
      </c>
      <c r="E129" s="1">
        <v>0</v>
      </c>
      <c r="F129" s="1">
        <v>0</v>
      </c>
      <c r="G129" s="2">
        <f t="shared" si="0"/>
        <v>2956559.4188800002</v>
      </c>
      <c r="H129" s="2">
        <f t="shared" si="1"/>
        <v>0.26999999955296516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7510003</v>
      </c>
      <c r="D130" s="1">
        <f>'PR-RAS'!E134</f>
        <v>7794058.7300000004</v>
      </c>
      <c r="E130" s="1">
        <v>0</v>
      </c>
      <c r="F130" s="1">
        <v>0</v>
      </c>
      <c r="G130" s="2">
        <f t="shared" si="0"/>
        <v>2979657.5393400001</v>
      </c>
      <c r="H130" s="2">
        <f t="shared" si="1"/>
        <v>0.26999999955296516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7260003</v>
      </c>
      <c r="D131" s="1">
        <f>'PR-RAS'!E135</f>
        <v>7575058.7300000004</v>
      </c>
      <c r="E131" s="1">
        <v>0</v>
      </c>
      <c r="F131" s="1">
        <v>0</v>
      </c>
      <c r="G131" s="2">
        <f t="shared" si="0"/>
        <v>2913315.6598</v>
      </c>
      <c r="H131" s="2">
        <f t="shared" si="1"/>
        <v>0.26999999955296516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250000</v>
      </c>
      <c r="D132" s="1">
        <f>'PR-RAS'!E136</f>
        <v>219000</v>
      </c>
      <c r="E132" s="1">
        <v>0</v>
      </c>
      <c r="F132" s="1">
        <v>0</v>
      </c>
      <c r="G132" s="2">
        <f t="shared" si="0"/>
        <v>90128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21501</v>
      </c>
      <c r="D135" s="1">
        <f>'PR-RAS'!E139</f>
        <v>19844.439999999999</v>
      </c>
      <c r="E135" s="1">
        <v>0</v>
      </c>
      <c r="F135" s="1">
        <v>0</v>
      </c>
      <c r="G135" s="2">
        <f t="shared" si="0"/>
        <v>8199.4439199999997</v>
      </c>
      <c r="H135" s="2">
        <f t="shared" si="1"/>
        <v>0.43999999999869033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21501</v>
      </c>
      <c r="D146" s="1">
        <f>'PR-RAS'!E150</f>
        <v>19844.439999999999</v>
      </c>
      <c r="E146" s="1">
        <v>0</v>
      </c>
      <c r="F146" s="1">
        <v>0</v>
      </c>
      <c r="G146" s="2">
        <f t="shared" si="0"/>
        <v>8872.5325999999986</v>
      </c>
      <c r="H146" s="2">
        <f t="shared" si="1"/>
        <v>0.43999999999869033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7731831</v>
      </c>
      <c r="D147" s="1">
        <f>'PR-RAS'!E151</f>
        <v>13142915.000000002</v>
      </c>
      <c r="E147" s="1">
        <v>0</v>
      </c>
      <c r="F147" s="1">
        <v>0</v>
      </c>
      <c r="G147" s="2">
        <f t="shared" si="0"/>
        <v>4966578.5060000001</v>
      </c>
      <c r="H147" s="2">
        <f t="shared" si="1"/>
        <v>1.862645149230957E-9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6672012</v>
      </c>
      <c r="D148" s="1">
        <f>'PR-RAS'!E152</f>
        <v>7276411.5900000008</v>
      </c>
      <c r="E148" s="1">
        <v>0</v>
      </c>
      <c r="F148" s="1">
        <v>0</v>
      </c>
      <c r="G148" s="2">
        <f t="shared" si="0"/>
        <v>3120050.77146</v>
      </c>
      <c r="H148" s="2">
        <f t="shared" si="1"/>
        <v>0.40999999921768904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5667146</v>
      </c>
      <c r="D149" s="1">
        <f>'PR-RAS'!E153</f>
        <v>6094155.5700000003</v>
      </c>
      <c r="E149" s="1">
        <v>0</v>
      </c>
      <c r="F149" s="1">
        <v>0</v>
      </c>
      <c r="G149" s="2">
        <f t="shared" si="0"/>
        <v>2642607.6567199999</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5667146</v>
      </c>
      <c r="D150" s="1">
        <f>'PR-RAS'!E154</f>
        <v>6094155.5700000003</v>
      </c>
      <c r="E150" s="1">
        <v>0</v>
      </c>
      <c r="F150" s="1">
        <v>0</v>
      </c>
      <c r="G150" s="2">
        <f t="shared" si="0"/>
        <v>2660463.1138599999</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70100</v>
      </c>
      <c r="D154" s="1">
        <f>'PR-RAS'!E158</f>
        <v>174720.99</v>
      </c>
      <c r="E154" s="1">
        <v>0</v>
      </c>
      <c r="F154" s="1">
        <v>0</v>
      </c>
      <c r="G154" s="2">
        <f t="shared" si="0"/>
        <v>64189.922939999997</v>
      </c>
      <c r="H154" s="2">
        <f t="shared" si="1"/>
        <v>1.0000000009313226E-2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934766</v>
      </c>
      <c r="D155" s="1">
        <f>'PR-RAS'!E159</f>
        <v>1007535.03</v>
      </c>
      <c r="E155" s="1">
        <v>0</v>
      </c>
      <c r="F155" s="1">
        <v>0</v>
      </c>
      <c r="G155" s="2">
        <f t="shared" si="0"/>
        <v>454274.75323999999</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934766</v>
      </c>
      <c r="D157" s="1">
        <f>'PR-RAS'!E161</f>
        <v>1007535.03</v>
      </c>
      <c r="E157" s="1">
        <v>0</v>
      </c>
      <c r="F157" s="1">
        <v>0</v>
      </c>
      <c r="G157" s="2">
        <f t="shared" si="0"/>
        <v>460174.42535999999</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1037439</v>
      </c>
      <c r="D159" s="1">
        <f>'PR-RAS'!E163</f>
        <v>5828707.7599999998</v>
      </c>
      <c r="E159" s="1">
        <v>0</v>
      </c>
      <c r="F159" s="1">
        <v>0</v>
      </c>
      <c r="G159" s="2">
        <f t="shared" si="0"/>
        <v>2005787.01416</v>
      </c>
      <c r="H159" s="2">
        <f t="shared" si="1"/>
        <v>0.24000000022351742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136741</v>
      </c>
      <c r="D160" s="1">
        <f>'PR-RAS'!E164</f>
        <v>178980.80000000002</v>
      </c>
      <c r="E160" s="1">
        <v>0</v>
      </c>
      <c r="F160" s="1">
        <v>0</v>
      </c>
      <c r="G160" s="2">
        <f t="shared" si="0"/>
        <v>78657.713400000008</v>
      </c>
      <c r="H160" s="2">
        <f t="shared" si="1"/>
        <v>0.1999999999825377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4500</v>
      </c>
      <c r="D161" s="1">
        <f>'PR-RAS'!E165</f>
        <v>33720.57</v>
      </c>
      <c r="E161" s="1">
        <v>0</v>
      </c>
      <c r="F161" s="1">
        <v>0</v>
      </c>
      <c r="G161" s="2">
        <f t="shared" si="0"/>
        <v>11510.582399999999</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132241</v>
      </c>
      <c r="D162" s="1">
        <f>'PR-RAS'!E166</f>
        <v>135705.94</v>
      </c>
      <c r="E162" s="1">
        <v>0</v>
      </c>
      <c r="F162" s="1">
        <v>0</v>
      </c>
      <c r="G162" s="2">
        <f t="shared" si="0"/>
        <v>64988.113680000002</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7100</v>
      </c>
      <c r="E163" s="1">
        <v>0</v>
      </c>
      <c r="F163" s="1">
        <v>0</v>
      </c>
      <c r="G163" s="2">
        <f t="shared" si="0"/>
        <v>2300.4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2454.29</v>
      </c>
      <c r="E164" s="1">
        <v>0</v>
      </c>
      <c r="F164" s="1">
        <v>0</v>
      </c>
      <c r="G164" s="2">
        <f t="shared" si="0"/>
        <v>800.09854000000007</v>
      </c>
      <c r="H164" s="2">
        <f t="shared" si="1"/>
        <v>0.28999999999996362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199123</v>
      </c>
      <c r="D165" s="1">
        <f>'PR-RAS'!E169</f>
        <v>279066.13</v>
      </c>
      <c r="E165" s="1">
        <v>0</v>
      </c>
      <c r="F165" s="1">
        <v>0</v>
      </c>
      <c r="G165" s="2">
        <f t="shared" si="0"/>
        <v>124189.86264000001</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24583</v>
      </c>
      <c r="D166" s="1">
        <f>'PR-RAS'!E170</f>
        <v>30761.06</v>
      </c>
      <c r="E166" s="1">
        <v>0</v>
      </c>
      <c r="F166" s="1">
        <v>0</v>
      </c>
      <c r="G166" s="2">
        <f t="shared" si="0"/>
        <v>14207.344800000001</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158932</v>
      </c>
      <c r="D168" s="1">
        <f>'PR-RAS'!E172</f>
        <v>220967.65</v>
      </c>
      <c r="E168" s="1">
        <v>0</v>
      </c>
      <c r="F168" s="1">
        <v>0</v>
      </c>
      <c r="G168" s="2">
        <f t="shared" si="0"/>
        <v>100344.83910000001</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10630</v>
      </c>
      <c r="D169" s="1">
        <f>'PR-RAS'!E173</f>
        <v>3531.92</v>
      </c>
      <c r="E169" s="1">
        <v>0</v>
      </c>
      <c r="F169" s="1">
        <v>0</v>
      </c>
      <c r="G169" s="2">
        <f t="shared" si="0"/>
        <v>2972.5651200000002</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4978</v>
      </c>
      <c r="D170" s="1">
        <f>'PR-RAS'!E174</f>
        <v>1668</v>
      </c>
      <c r="E170" s="1">
        <v>0</v>
      </c>
      <c r="F170" s="1">
        <v>0</v>
      </c>
      <c r="G170" s="2">
        <f t="shared" si="0"/>
        <v>1405.066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22137.5</v>
      </c>
      <c r="E172" s="1">
        <v>0</v>
      </c>
      <c r="F172" s="1">
        <v>0</v>
      </c>
      <c r="G172" s="2">
        <f t="shared" si="0"/>
        <v>7571.0250000000005</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636562</v>
      </c>
      <c r="D173" s="1">
        <f>'PR-RAS'!E177</f>
        <v>5293596.59</v>
      </c>
      <c r="E173" s="1">
        <v>0</v>
      </c>
      <c r="F173" s="1">
        <v>0</v>
      </c>
      <c r="G173" s="2">
        <f t="shared" si="0"/>
        <v>1930485.8909599998</v>
      </c>
      <c r="H173" s="2">
        <f t="shared" si="1"/>
        <v>0.41000000014901161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10939</v>
      </c>
      <c r="D174" s="1">
        <f>'PR-RAS'!E178</f>
        <v>7207.38</v>
      </c>
      <c r="E174" s="1">
        <v>0</v>
      </c>
      <c r="F174" s="1">
        <v>0</v>
      </c>
      <c r="G174" s="2">
        <f t="shared" si="0"/>
        <v>4386.2004800000004</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34282</v>
      </c>
      <c r="D175" s="1">
        <f>'PR-RAS'!E179</f>
        <v>18673.5</v>
      </c>
      <c r="E175" s="1">
        <v>0</v>
      </c>
      <c r="F175" s="1">
        <v>0</v>
      </c>
      <c r="G175" s="2">
        <f t="shared" si="0"/>
        <v>12463.446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5347</v>
      </c>
      <c r="D176" s="1">
        <f>'PR-RAS'!E180</f>
        <v>4095.63</v>
      </c>
      <c r="E176" s="1">
        <v>0</v>
      </c>
      <c r="F176" s="1">
        <v>0</v>
      </c>
      <c r="G176" s="2">
        <f t="shared" si="0"/>
        <v>2369.1954999999998</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52550</v>
      </c>
      <c r="D177" s="1">
        <f>'PR-RAS'!E181</f>
        <v>42729.32</v>
      </c>
      <c r="E177" s="1">
        <v>0</v>
      </c>
      <c r="F177" s="1">
        <v>0</v>
      </c>
      <c r="G177" s="2">
        <f t="shared" si="0"/>
        <v>24289.520640000002</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12171</v>
      </c>
      <c r="D178" s="1">
        <f>'PR-RAS'!E182</f>
        <v>21048.75</v>
      </c>
      <c r="E178" s="1">
        <v>0</v>
      </c>
      <c r="F178" s="1">
        <v>0</v>
      </c>
      <c r="G178" s="2">
        <f t="shared" si="0"/>
        <v>9605.5244999999995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7030</v>
      </c>
      <c r="D179" s="1">
        <f>'PR-RAS'!E183</f>
        <v>16750</v>
      </c>
      <c r="E179" s="1">
        <v>0</v>
      </c>
      <c r="F179" s="1">
        <v>0</v>
      </c>
      <c r="G179" s="2">
        <f t="shared" si="0"/>
        <v>7214.3399999999992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174626</v>
      </c>
      <c r="D180" s="1">
        <f>'PR-RAS'!E184</f>
        <v>182582.85</v>
      </c>
      <c r="E180" s="1">
        <v>0</v>
      </c>
      <c r="F180" s="1">
        <v>0</v>
      </c>
      <c r="G180" s="2">
        <f t="shared" si="0"/>
        <v>96622.714299999992</v>
      </c>
      <c r="H180" s="2">
        <f t="shared" si="1"/>
        <v>0.14999999999417923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2842</v>
      </c>
      <c r="E181" s="1">
        <v>0</v>
      </c>
      <c r="F181" s="1">
        <v>0</v>
      </c>
      <c r="G181" s="2">
        <f t="shared" si="0"/>
        <v>1023.12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339617</v>
      </c>
      <c r="D182" s="1">
        <f>'PR-RAS'!E186</f>
        <v>4997667.16</v>
      </c>
      <c r="E182" s="1">
        <v>0</v>
      </c>
      <c r="F182" s="1">
        <v>0</v>
      </c>
      <c r="G182" s="2">
        <f t="shared" si="0"/>
        <v>1870626.1889200001</v>
      </c>
      <c r="H182" s="2">
        <f t="shared" si="1"/>
        <v>0.16000000014901161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4328.26</v>
      </c>
      <c r="E183" s="1">
        <v>0</v>
      </c>
      <c r="F183" s="1">
        <v>0</v>
      </c>
      <c r="G183" s="2">
        <f t="shared" si="0"/>
        <v>1575.4866400000001</v>
      </c>
      <c r="H183" s="2">
        <f t="shared" si="1"/>
        <v>0.26000000000021828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65013</v>
      </c>
      <c r="D184" s="1">
        <f>'PR-RAS'!E188</f>
        <v>72735.98</v>
      </c>
      <c r="E184" s="1">
        <v>0</v>
      </c>
      <c r="F184" s="1">
        <v>0</v>
      </c>
      <c r="G184" s="2">
        <f t="shared" si="0"/>
        <v>38518.74768</v>
      </c>
      <c r="H184" s="2">
        <f t="shared" si="1"/>
        <v>2.0000000004074536E-2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1563</v>
      </c>
      <c r="D185" s="1">
        <f>'PR-RAS'!E189</f>
        <v>14070.66</v>
      </c>
      <c r="E185" s="1">
        <v>0</v>
      </c>
      <c r="F185" s="1">
        <v>0</v>
      </c>
      <c r="G185" s="2">
        <f t="shared" si="0"/>
        <v>5465.5948799999996</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16980</v>
      </c>
      <c r="D186" s="1">
        <f>'PR-RAS'!E190</f>
        <v>12009.61</v>
      </c>
      <c r="E186" s="1">
        <v>0</v>
      </c>
      <c r="F186" s="1">
        <v>0</v>
      </c>
      <c r="G186" s="2">
        <f t="shared" si="0"/>
        <v>7584.8557000000001</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39273</v>
      </c>
      <c r="D187" s="1">
        <f>'PR-RAS'!E191</f>
        <v>43808.84</v>
      </c>
      <c r="E187" s="1">
        <v>0</v>
      </c>
      <c r="F187" s="1">
        <v>0</v>
      </c>
      <c r="G187" s="2">
        <f t="shared" si="0"/>
        <v>23601.66648</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500</v>
      </c>
      <c r="D188" s="1">
        <f>'PR-RAS'!E192</f>
        <v>1466.87</v>
      </c>
      <c r="E188" s="1">
        <v>0</v>
      </c>
      <c r="F188" s="1">
        <v>0</v>
      </c>
      <c r="G188" s="2">
        <f t="shared" si="0"/>
        <v>642.10937999999999</v>
      </c>
      <c r="H188" s="2">
        <f t="shared" si="1"/>
        <v>0.13000000000010914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733</v>
      </c>
      <c r="D189" s="1">
        <f>'PR-RAS'!E193</f>
        <v>1380</v>
      </c>
      <c r="E189" s="1">
        <v>0</v>
      </c>
      <c r="F189" s="1">
        <v>0</v>
      </c>
      <c r="G189" s="2">
        <f t="shared" si="0"/>
        <v>656.68399999999997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5964</v>
      </c>
      <c r="D191" s="1">
        <f>'PR-RAS'!E195</f>
        <v>0</v>
      </c>
      <c r="E191" s="1">
        <v>0</v>
      </c>
      <c r="F191" s="1">
        <v>0</v>
      </c>
      <c r="G191" s="2">
        <f t="shared" si="0"/>
        <v>1133.1600000000001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2380</v>
      </c>
      <c r="D192" s="1">
        <f>'PR-RAS'!E196</f>
        <v>4145.63</v>
      </c>
      <c r="E192" s="1">
        <v>0</v>
      </c>
      <c r="F192" s="1">
        <v>0</v>
      </c>
      <c r="G192" s="2">
        <f t="shared" si="0"/>
        <v>2038.21066</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481</v>
      </c>
      <c r="D198" s="1">
        <f>'PR-RAS'!E202</f>
        <v>0</v>
      </c>
      <c r="E198" s="1">
        <v>0</v>
      </c>
      <c r="F198" s="1">
        <v>0</v>
      </c>
      <c r="G198" s="2">
        <f t="shared" si="0"/>
        <v>94.757000000000005</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481</v>
      </c>
      <c r="D204" s="1">
        <f>'PR-RAS'!E208</f>
        <v>0</v>
      </c>
      <c r="E204" s="1">
        <v>0</v>
      </c>
      <c r="F204" s="1">
        <v>0</v>
      </c>
      <c r="G204" s="2">
        <f t="shared" si="0"/>
        <v>97.643000000000001</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1899</v>
      </c>
      <c r="D206" s="1">
        <f>'PR-RAS'!E210</f>
        <v>4145.63</v>
      </c>
      <c r="E206" s="1">
        <v>0</v>
      </c>
      <c r="F206" s="1">
        <v>0</v>
      </c>
      <c r="G206" s="2">
        <f t="shared" si="0"/>
        <v>2089.0032999999999</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1899</v>
      </c>
      <c r="D207" s="1">
        <f>'PR-RAS'!E211</f>
        <v>4026.14</v>
      </c>
      <c r="E207" s="1">
        <v>0</v>
      </c>
      <c r="F207" s="1">
        <v>0</v>
      </c>
      <c r="G207" s="2">
        <f t="shared" si="0"/>
        <v>2049.9636799999998</v>
      </c>
      <c r="H207" s="2">
        <f t="shared" si="1"/>
        <v>0.13999999999987267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119.49</v>
      </c>
      <c r="E209" s="1">
        <v>0</v>
      </c>
      <c r="F209" s="1">
        <v>0</v>
      </c>
      <c r="G209" s="2">
        <f t="shared" si="0"/>
        <v>49.707839999999997</v>
      </c>
      <c r="H209" s="2">
        <f t="shared" si="1"/>
        <v>0.48999999999999488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5000</v>
      </c>
      <c r="D220" s="1">
        <f>'PR-RAS'!E224</f>
        <v>7000</v>
      </c>
      <c r="E220" s="1">
        <v>0</v>
      </c>
      <c r="F220" s="1">
        <v>0</v>
      </c>
      <c r="G220" s="2">
        <f t="shared" si="0"/>
        <v>4161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5000</v>
      </c>
      <c r="D243" s="1">
        <f>'PR-RAS'!E247</f>
        <v>7000</v>
      </c>
      <c r="E243" s="1">
        <v>0</v>
      </c>
      <c r="F243" s="1">
        <v>0</v>
      </c>
      <c r="G243" s="2">
        <f t="shared" si="0"/>
        <v>4598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5000</v>
      </c>
      <c r="D244" s="1">
        <f>'PR-RAS'!E248</f>
        <v>7000</v>
      </c>
      <c r="E244" s="1">
        <v>0</v>
      </c>
      <c r="F244" s="1">
        <v>0</v>
      </c>
      <c r="G244" s="2">
        <f t="shared" si="0"/>
        <v>4617</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9578.41</v>
      </c>
      <c r="E248" s="1">
        <v>0</v>
      </c>
      <c r="F248" s="1">
        <v>0</v>
      </c>
      <c r="G248" s="2">
        <f t="shared" si="0"/>
        <v>4731.7345399999995</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9578.41</v>
      </c>
      <c r="E255" s="1">
        <v>0</v>
      </c>
      <c r="F255" s="1">
        <v>0</v>
      </c>
      <c r="G255" s="2">
        <f t="shared" si="0"/>
        <v>4865.8322799999996</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9578.41</v>
      </c>
      <c r="E256" s="1">
        <v>0</v>
      </c>
      <c r="F256" s="1">
        <v>0</v>
      </c>
      <c r="G256" s="2">
        <f t="shared" si="0"/>
        <v>4884.9890999999998</v>
      </c>
      <c r="H256" s="2">
        <f t="shared" si="1"/>
        <v>0.40999999999985448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15000</v>
      </c>
      <c r="D259" s="1">
        <f>'PR-RAS'!E263</f>
        <v>17071.61</v>
      </c>
      <c r="E259" s="1">
        <v>0</v>
      </c>
      <c r="F259" s="1">
        <v>0</v>
      </c>
      <c r="G259" s="2">
        <f t="shared" si="0"/>
        <v>12678.950760000002</v>
      </c>
      <c r="H259" s="2">
        <f t="shared" si="1"/>
        <v>0.38999999999941792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15000</v>
      </c>
      <c r="D260" s="1">
        <f>'PR-RAS'!E264</f>
        <v>17071.61</v>
      </c>
      <c r="E260" s="1">
        <v>0</v>
      </c>
      <c r="F260" s="1">
        <v>0</v>
      </c>
      <c r="G260" s="2">
        <f t="shared" si="0"/>
        <v>12728.093980000001</v>
      </c>
      <c r="H260" s="2">
        <f t="shared" si="1"/>
        <v>0.38999999999941792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15000</v>
      </c>
      <c r="D261" s="1">
        <f>'PR-RAS'!E265</f>
        <v>17071.61</v>
      </c>
      <c r="E261" s="1">
        <v>0</v>
      </c>
      <c r="F261" s="1">
        <v>0</v>
      </c>
      <c r="G261" s="2">
        <f t="shared" si="0"/>
        <v>12777.237200000001</v>
      </c>
      <c r="H261" s="2">
        <f t="shared" si="1"/>
        <v>0.38999999999941792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7731831</v>
      </c>
      <c r="D285" s="1">
        <f>'PR-RAS'!E289</f>
        <v>13142915.000000002</v>
      </c>
      <c r="E285" s="1">
        <v>0</v>
      </c>
      <c r="F285" s="1">
        <v>0</v>
      </c>
      <c r="G285" s="2">
        <f t="shared" si="8"/>
        <v>9661015.7239999995</v>
      </c>
      <c r="H285" s="2">
        <f t="shared" si="9"/>
        <v>1.862645149230957E-9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506187</v>
      </c>
      <c r="D286" s="1">
        <f>'PR-RAS'!E290</f>
        <v>224365.1099999994</v>
      </c>
      <c r="E286" s="1">
        <v>0</v>
      </c>
      <c r="F286" s="1">
        <v>0</v>
      </c>
      <c r="G286" s="2">
        <f t="shared" si="8"/>
        <v>272151.40769999963</v>
      </c>
      <c r="H286" s="2">
        <f t="shared" si="9"/>
        <v>0.10999999940395355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13125</v>
      </c>
      <c r="E290" s="1">
        <v>0</v>
      </c>
      <c r="F290" s="1">
        <v>0</v>
      </c>
      <c r="G290" s="2">
        <f t="shared" si="8"/>
        <v>7586.2499999999991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13125</v>
      </c>
      <c r="E291" s="1">
        <v>0</v>
      </c>
      <c r="F291" s="1">
        <v>0</v>
      </c>
      <c r="G291" s="2">
        <f t="shared" si="8"/>
        <v>7612.4999999999991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23000</v>
      </c>
      <c r="E293" s="1">
        <v>0</v>
      </c>
      <c r="F293" s="1">
        <v>0</v>
      </c>
      <c r="G293" s="2">
        <f t="shared" si="8"/>
        <v>13432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23000</v>
      </c>
      <c r="E306" s="1">
        <v>0</v>
      </c>
      <c r="F306" s="1">
        <v>0</v>
      </c>
      <c r="G306" s="2">
        <f t="shared" si="8"/>
        <v>14030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23000</v>
      </c>
      <c r="E321" s="1">
        <v>0</v>
      </c>
      <c r="F321" s="1">
        <v>0</v>
      </c>
      <c r="G321" s="2">
        <f t="shared" si="8"/>
        <v>14720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23000</v>
      </c>
      <c r="E322" s="1">
        <v>0</v>
      </c>
      <c r="F322" s="1">
        <v>0</v>
      </c>
      <c r="G322" s="2">
        <f t="shared" si="8"/>
        <v>14766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19137</v>
      </c>
      <c r="D345" s="1">
        <f>'PR-RAS'!E350</f>
        <v>24351.989999999998</v>
      </c>
      <c r="E345" s="1">
        <v>0</v>
      </c>
      <c r="F345" s="1">
        <v>0</v>
      </c>
      <c r="G345" s="2">
        <f t="shared" si="8"/>
        <v>23337.297119999996</v>
      </c>
      <c r="H345" s="2">
        <f t="shared" si="9"/>
        <v>1.0000000002037268E-2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19137</v>
      </c>
      <c r="D358" s="1">
        <f>'PR-RAS'!E363</f>
        <v>24351.989999999998</v>
      </c>
      <c r="E358" s="1">
        <v>0</v>
      </c>
      <c r="F358" s="1">
        <v>0</v>
      </c>
      <c r="G358" s="2">
        <f t="shared" si="8"/>
        <v>24219.229859999996</v>
      </c>
      <c r="H358" s="2">
        <f t="shared" si="9"/>
        <v>1.0000000002037268E-2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19137</v>
      </c>
      <c r="D364" s="1">
        <f>'PR-RAS'!E369</f>
        <v>24351.989999999998</v>
      </c>
      <c r="E364" s="1">
        <v>0</v>
      </c>
      <c r="F364" s="1">
        <v>0</v>
      </c>
      <c r="G364" s="2">
        <f t="shared" si="8"/>
        <v>24626.275739999997</v>
      </c>
      <c r="H364" s="2">
        <f t="shared" si="9"/>
        <v>1.0000000002037268E-2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9387</v>
      </c>
      <c r="D365" s="1">
        <f>'PR-RAS'!E370</f>
        <v>20641.8</v>
      </c>
      <c r="E365" s="1">
        <v>0</v>
      </c>
      <c r="F365" s="1">
        <v>0</v>
      </c>
      <c r="G365" s="2">
        <f t="shared" si="8"/>
        <v>18444.098399999999</v>
      </c>
      <c r="H365" s="2">
        <f t="shared" si="9"/>
        <v>0.2000000000007276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9750</v>
      </c>
      <c r="D371" s="1">
        <f>'PR-RAS'!E376</f>
        <v>3710.19</v>
      </c>
      <c r="E371" s="1">
        <v>0</v>
      </c>
      <c r="F371" s="1">
        <v>0</v>
      </c>
      <c r="G371" s="2">
        <f t="shared" si="8"/>
        <v>6353.0406000000003</v>
      </c>
      <c r="H371" s="2">
        <f t="shared" si="9"/>
        <v>0.19000000000005457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19137</v>
      </c>
      <c r="D403" s="1">
        <f>'PR-RAS'!E408</f>
        <v>1351.989999999998</v>
      </c>
      <c r="E403" s="1">
        <v>0</v>
      </c>
      <c r="F403" s="1">
        <v>0</v>
      </c>
      <c r="G403" s="2">
        <f t="shared" si="8"/>
        <v>8780.0739599999997</v>
      </c>
      <c r="H403" s="2">
        <f t="shared" si="9"/>
        <v>1.0000000002037268E-2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8238018</v>
      </c>
      <c r="D407" s="1">
        <f>'PR-RAS'!E412</f>
        <v>13390280.110000001</v>
      </c>
      <c r="E407" s="1">
        <v>0</v>
      </c>
      <c r="F407" s="1">
        <v>0</v>
      </c>
      <c r="G407" s="2">
        <f t="shared" si="8"/>
        <v>14217542.75732</v>
      </c>
      <c r="H407" s="2">
        <f t="shared" si="9"/>
        <v>0.1100000012665987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7750968</v>
      </c>
      <c r="D408" s="1">
        <f>'PR-RAS'!E413</f>
        <v>13167266.990000002</v>
      </c>
      <c r="E408" s="1">
        <v>0</v>
      </c>
      <c r="F408" s="1">
        <v>0</v>
      </c>
      <c r="G408" s="2">
        <f t="shared" si="8"/>
        <v>13872799.305860002</v>
      </c>
      <c r="H408" s="2">
        <f t="shared" si="9"/>
        <v>9.9999979138374329E-3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487050</v>
      </c>
      <c r="D409" s="1">
        <f>'PR-RAS'!E414</f>
        <v>223013.11999999918</v>
      </c>
      <c r="E409" s="1">
        <v>0</v>
      </c>
      <c r="F409" s="1">
        <v>0</v>
      </c>
      <c r="G409" s="2">
        <f t="shared" si="8"/>
        <v>380695.1059199993</v>
      </c>
      <c r="H409" s="2">
        <f t="shared" si="9"/>
        <v>0.11999999918043613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13125</v>
      </c>
      <c r="E413" s="1">
        <v>0</v>
      </c>
      <c r="F413" s="1">
        <v>0</v>
      </c>
      <c r="G413" s="2">
        <f t="shared" si="8"/>
        <v>10815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2302</v>
      </c>
      <c r="D522" s="1">
        <f>'PR-RAS'!E528</f>
        <v>0</v>
      </c>
      <c r="E522" s="1">
        <v>0</v>
      </c>
      <c r="F522" s="1">
        <v>0</v>
      </c>
      <c r="G522" s="2">
        <f t="shared" ref="G522:G809" si="10">(B522/1000)*(C522*1+D522*2)</f>
        <v>1199.3420000000001</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2302</v>
      </c>
      <c r="D587" s="1">
        <f>'PR-RAS'!E593</f>
        <v>0</v>
      </c>
      <c r="E587" s="1">
        <v>0</v>
      </c>
      <c r="F587" s="1">
        <v>0</v>
      </c>
      <c r="G587" s="2">
        <f t="shared" si="10"/>
        <v>1348.972</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2302</v>
      </c>
      <c r="D606" s="1">
        <f>'PR-RAS'!E612</f>
        <v>0</v>
      </c>
      <c r="E606" s="1">
        <v>0</v>
      </c>
      <c r="F606" s="1">
        <v>0</v>
      </c>
      <c r="G606" s="2">
        <f t="shared" si="10"/>
        <v>1392.71</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2302</v>
      </c>
      <c r="D607" s="1">
        <f>'PR-RAS'!E613</f>
        <v>0</v>
      </c>
      <c r="E607" s="1">
        <v>0</v>
      </c>
      <c r="F607" s="1">
        <v>0</v>
      </c>
      <c r="G607" s="2">
        <f t="shared" si="10"/>
        <v>1395.0119999999999</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2302</v>
      </c>
      <c r="D630" s="1">
        <f>'PR-RAS'!E636</f>
        <v>0</v>
      </c>
      <c r="E630" s="1">
        <v>0</v>
      </c>
      <c r="F630" s="1">
        <v>0</v>
      </c>
      <c r="G630" s="2">
        <f t="shared" si="10"/>
        <v>1447.9580000000001</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8238018</v>
      </c>
      <c r="D633" s="1">
        <f>'PR-RAS'!E639</f>
        <v>13390280.110000001</v>
      </c>
      <c r="E633" s="1">
        <v>0</v>
      </c>
      <c r="F633" s="1">
        <v>0</v>
      </c>
      <c r="G633" s="2">
        <f t="shared" si="10"/>
        <v>22131741.435040001</v>
      </c>
      <c r="H633" s="2">
        <f t="shared" si="11"/>
        <v>0.1100000012665987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7753270</v>
      </c>
      <c r="D634" s="1">
        <f>'PR-RAS'!E640</f>
        <v>13167266.990000002</v>
      </c>
      <c r="E634" s="1">
        <v>0</v>
      </c>
      <c r="F634" s="1">
        <v>0</v>
      </c>
      <c r="G634" s="2">
        <f t="shared" si="10"/>
        <v>21577579.919340003</v>
      </c>
      <c r="H634" s="2">
        <f t="shared" si="11"/>
        <v>9.9999979138374329E-3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484748</v>
      </c>
      <c r="D635" s="1">
        <f>'PR-RAS'!E641</f>
        <v>223013.11999999918</v>
      </c>
      <c r="E635" s="1">
        <v>0</v>
      </c>
      <c r="F635" s="1">
        <v>0</v>
      </c>
      <c r="G635" s="2">
        <f t="shared" si="10"/>
        <v>590110.86815999902</v>
      </c>
      <c r="H635" s="2">
        <f t="shared" si="11"/>
        <v>0.11999999918043613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484748</v>
      </c>
      <c r="D639" s="1">
        <f>'PR-RAS'!E645</f>
        <v>223013.11999999918</v>
      </c>
      <c r="E639" s="1">
        <v>0</v>
      </c>
      <c r="F639" s="1">
        <v>0</v>
      </c>
      <c r="G639" s="2">
        <f t="shared" si="10"/>
        <v>593833.96511999902</v>
      </c>
      <c r="H639" s="2">
        <f t="shared" si="11"/>
        <v>0.11999999918043613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1050818</v>
      </c>
      <c r="D642" s="1">
        <f>'PR-RAS'!E649</f>
        <v>1206547</v>
      </c>
      <c r="E642" s="1">
        <v>0</v>
      </c>
      <c r="F642" s="1">
        <v>0</v>
      </c>
      <c r="G642" s="2">
        <f t="shared" si="10"/>
        <v>2220367.5920000002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1132981</v>
      </c>
      <c r="D643" s="1">
        <f>'PR-RAS'!E650</f>
        <v>5952956.3799999999</v>
      </c>
      <c r="E643" s="1">
        <v>0</v>
      </c>
      <c r="F643" s="1">
        <v>0</v>
      </c>
      <c r="G643" s="2">
        <f t="shared" si="10"/>
        <v>8370969.7939200001</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977252.61</v>
      </c>
      <c r="D644" s="1">
        <f>'PR-RAS'!E651</f>
        <v>6141021.7300000004</v>
      </c>
      <c r="E644" s="1">
        <v>0</v>
      </c>
      <c r="F644" s="1">
        <v>0</v>
      </c>
      <c r="G644" s="2">
        <f t="shared" si="10"/>
        <v>8525727.3730100002</v>
      </c>
      <c r="H644" s="2">
        <f t="shared" si="11"/>
        <v>0.659999999566935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1206546.3900000001</v>
      </c>
      <c r="D645" s="1">
        <f>'PR-RAS'!E652</f>
        <v>1018481.6499999994</v>
      </c>
      <c r="E645" s="1">
        <v>0</v>
      </c>
      <c r="F645" s="1">
        <v>0</v>
      </c>
      <c r="G645" s="2">
        <f t="shared" si="10"/>
        <v>2088820.2403599995</v>
      </c>
      <c r="H645" s="2">
        <f t="shared" si="11"/>
        <v>0.74000000068917871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34</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32</v>
      </c>
      <c r="E649" s="1">
        <v>0</v>
      </c>
      <c r="F649" s="1">
        <v>0</v>
      </c>
      <c r="G649" s="2">
        <f t="shared" si="10"/>
        <v>62.856000000000002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581055</v>
      </c>
      <c r="D703" s="1">
        <f>'PR-RAS'!E710</f>
        <v>472799.69</v>
      </c>
      <c r="E703" s="1">
        <v>0</v>
      </c>
      <c r="F703" s="1">
        <v>0</v>
      </c>
      <c r="G703" s="2">
        <f t="shared" si="10"/>
        <v>1071711.3747599998</v>
      </c>
      <c r="H703" s="2">
        <f t="shared" si="11"/>
        <v>0.30999999999767169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132241</v>
      </c>
      <c r="D711" s="1">
        <f>'PR-RAS'!E718</f>
        <v>135705.94</v>
      </c>
      <c r="E711" s="1">
        <v>0</v>
      </c>
      <c r="F711" s="1">
        <v>0</v>
      </c>
      <c r="G711" s="2">
        <f t="shared" si="10"/>
        <v>286593.54479999997</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7030</v>
      </c>
      <c r="D713" s="1">
        <f>'PR-RAS'!E720</f>
        <v>16750</v>
      </c>
      <c r="E713" s="1">
        <v>0</v>
      </c>
      <c r="F713" s="1">
        <v>0</v>
      </c>
      <c r="G713" s="2">
        <f t="shared" si="10"/>
        <v>28857.359999999997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21740</v>
      </c>
      <c r="D714" s="1">
        <f>'PR-RAS'!E721</f>
        <v>7377.47</v>
      </c>
      <c r="E714" s="1">
        <v>0</v>
      </c>
      <c r="F714" s="1">
        <v>0</v>
      </c>
      <c r="G714" s="2">
        <f t="shared" si="10"/>
        <v>26020.892220000002</v>
      </c>
      <c r="H714" s="2">
        <f t="shared" si="11"/>
        <v>0.47000000000025466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140820</v>
      </c>
      <c r="D715" s="1">
        <f>'PR-RAS'!E722</f>
        <v>171105.38</v>
      </c>
      <c r="E715" s="1">
        <v>0</v>
      </c>
      <c r="F715" s="1">
        <v>0</v>
      </c>
      <c r="G715" s="2">
        <f t="shared" si="10"/>
        <v>344883.96263999998</v>
      </c>
      <c r="H715" s="2">
        <f t="shared" si="11"/>
        <v>0.38000000000465661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12066</v>
      </c>
      <c r="D716" s="1">
        <f>'PR-RAS'!E723</f>
        <v>4100</v>
      </c>
      <c r="E716" s="1">
        <v>0</v>
      </c>
      <c r="F716" s="1">
        <v>0</v>
      </c>
      <c r="G716" s="2">
        <f t="shared" si="10"/>
        <v>14490.189999999999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4721</v>
      </c>
      <c r="D719" s="1">
        <f>'PR-RAS'!E726</f>
        <v>4721.33</v>
      </c>
      <c r="E719" s="1">
        <v>0</v>
      </c>
      <c r="F719" s="1">
        <v>0</v>
      </c>
      <c r="G719" s="2">
        <f t="shared" si="10"/>
        <v>10169.507879999999</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481</v>
      </c>
      <c r="D741" s="1">
        <f>'PR-RAS'!E748</f>
        <v>0</v>
      </c>
      <c r="E741" s="1">
        <v>0</v>
      </c>
      <c r="F741" s="1">
        <v>0</v>
      </c>
      <c r="G741" s="2">
        <f t="shared" si="10"/>
        <v>355.94</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9578.41</v>
      </c>
      <c r="E816" s="1">
        <v>0</v>
      </c>
      <c r="F816" s="1">
        <v>0</v>
      </c>
      <c r="G816" s="2">
        <f t="shared" si="18"/>
        <v>15612.808299999999</v>
      </c>
      <c r="H816" s="2">
        <f t="shared" si="19"/>
        <v>0.40999999999985448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2478958.3899999997</v>
      </c>
      <c r="D984" s="6">
        <f>BILANCA!E6</f>
        <v>1367888.3800000001</v>
      </c>
      <c r="E984" s="6">
        <v>0</v>
      </c>
      <c r="F984" s="6">
        <v>0</v>
      </c>
      <c r="G984" s="7">
        <f t="shared" ref="G984:G1241" si="22">B984/1000*C984+B984/500*D984</f>
        <v>5214.7351500000004</v>
      </c>
      <c r="H984" s="7">
        <f t="shared" si="19"/>
        <v>0.76999999978579581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1258930</v>
      </c>
      <c r="D985" s="1">
        <f>BILANCA!E7</f>
        <v>336281.71000000008</v>
      </c>
      <c r="E985" s="1">
        <v>0</v>
      </c>
      <c r="F985" s="1">
        <v>0</v>
      </c>
      <c r="G985" s="2">
        <f t="shared" si="22"/>
        <v>3862.9868400000005</v>
      </c>
      <c r="H985" s="2">
        <f t="shared" si="19"/>
        <v>0.28999999992083758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1249566</v>
      </c>
      <c r="D990" s="1">
        <f>BILANCA!E12</f>
        <v>336281.71000000008</v>
      </c>
      <c r="E990" s="1">
        <v>0</v>
      </c>
      <c r="F990" s="1">
        <v>0</v>
      </c>
      <c r="G990" s="2">
        <f t="shared" si="22"/>
        <v>13454.905940000001</v>
      </c>
      <c r="H990" s="2">
        <f t="shared" si="19"/>
        <v>0.28999999992083758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1097402</v>
      </c>
      <c r="D997" s="1">
        <f>BILANCA!E19</f>
        <v>336281.71000000008</v>
      </c>
      <c r="E997" s="1">
        <v>0</v>
      </c>
      <c r="F997" s="1">
        <v>0</v>
      </c>
      <c r="G997" s="2">
        <f t="shared" si="22"/>
        <v>24779.515880000003</v>
      </c>
      <c r="H997" s="2">
        <f t="shared" si="19"/>
        <v>0.28999999992083758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914041</v>
      </c>
      <c r="D998" s="1">
        <f>BILANCA!E20</f>
        <v>920466.91</v>
      </c>
      <c r="E998" s="1">
        <v>0</v>
      </c>
      <c r="F998" s="1">
        <v>0</v>
      </c>
      <c r="G998" s="2">
        <f t="shared" si="22"/>
        <v>41324.622300000003</v>
      </c>
      <c r="H998" s="2">
        <f t="shared" si="19"/>
        <v>8.999999996740371E-2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46294</v>
      </c>
      <c r="D999" s="1">
        <f>BILANCA!E21</f>
        <v>60514.46</v>
      </c>
      <c r="E999" s="1">
        <v>0</v>
      </c>
      <c r="F999" s="1">
        <v>0</v>
      </c>
      <c r="G999" s="2">
        <f t="shared" si="22"/>
        <v>2677.1667200000002</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35610</v>
      </c>
      <c r="D1000" s="1">
        <f>BILANCA!E22</f>
        <v>35610.300000000003</v>
      </c>
      <c r="E1000" s="1">
        <v>0</v>
      </c>
      <c r="F1000" s="1">
        <v>0</v>
      </c>
      <c r="G1000" s="2">
        <f t="shared" si="22"/>
        <v>1816.1202000000003</v>
      </c>
      <c r="H1000" s="2">
        <f t="shared" si="19"/>
        <v>0.30000000000291038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318440</v>
      </c>
      <c r="D1004" s="1">
        <f>BILANCA!E26</f>
        <v>322149.93</v>
      </c>
      <c r="E1004" s="1">
        <v>0</v>
      </c>
      <c r="F1004" s="1">
        <v>0</v>
      </c>
      <c r="G1004" s="2">
        <f t="shared" si="22"/>
        <v>20217.537060000002</v>
      </c>
      <c r="H1004" s="2">
        <f t="shared" si="19"/>
        <v>7.0000000006984919E-2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216983</v>
      </c>
      <c r="D1006" s="1">
        <f>BILANCA!E28</f>
        <v>1002459.89</v>
      </c>
      <c r="E1006" s="1">
        <v>0</v>
      </c>
      <c r="F1006" s="1">
        <v>0</v>
      </c>
      <c r="G1006" s="2">
        <f t="shared" si="22"/>
        <v>51103.763939999997</v>
      </c>
      <c r="H1006" s="2">
        <f t="shared" si="19"/>
        <v>0.10999999998603016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152164</v>
      </c>
      <c r="D1007" s="1">
        <f>BILANCA!E29</f>
        <v>0</v>
      </c>
      <c r="E1007" s="1">
        <v>0</v>
      </c>
      <c r="F1007" s="1">
        <v>0</v>
      </c>
      <c r="G1007" s="2">
        <f t="shared" si="22"/>
        <v>3651.9360000000001</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200988</v>
      </c>
      <c r="D1008" s="1">
        <f>BILANCA!E30</f>
        <v>250183.2</v>
      </c>
      <c r="E1008" s="1">
        <v>0</v>
      </c>
      <c r="F1008" s="1">
        <v>0</v>
      </c>
      <c r="G1008" s="2">
        <f t="shared" si="22"/>
        <v>17533.86</v>
      </c>
      <c r="H1008" s="2">
        <f t="shared" si="19"/>
        <v>0.20000000001164153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48824</v>
      </c>
      <c r="D1012" s="1">
        <f>BILANCA!E34</f>
        <v>250183.2</v>
      </c>
      <c r="E1012" s="1">
        <v>0</v>
      </c>
      <c r="F1012" s="1">
        <v>0</v>
      </c>
      <c r="G1012" s="2">
        <f t="shared" si="22"/>
        <v>15926.521600000002</v>
      </c>
      <c r="H1012" s="2">
        <f t="shared" si="19"/>
        <v>0.20000000001164153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9364</v>
      </c>
      <c r="D1030" s="1">
        <f>BILANCA!E52</f>
        <v>0</v>
      </c>
      <c r="E1030" s="1">
        <v>0</v>
      </c>
      <c r="F1030" s="1">
        <v>0</v>
      </c>
      <c r="G1030" s="2">
        <f t="shared" si="22"/>
        <v>440.108</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25901</v>
      </c>
      <c r="D1032" s="1">
        <f>BILANCA!E54</f>
        <v>19969.900000000001</v>
      </c>
      <c r="E1032" s="1">
        <v>0</v>
      </c>
      <c r="F1032" s="1">
        <v>0</v>
      </c>
      <c r="G1032" s="2">
        <f t="shared" si="22"/>
        <v>3226.1992</v>
      </c>
      <c r="H1032" s="2">
        <f t="shared" si="19"/>
        <v>9.9999999998544808E-2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16537</v>
      </c>
      <c r="D1033" s="1">
        <f>BILANCA!E55</f>
        <v>19969.900000000001</v>
      </c>
      <c r="E1033" s="1">
        <v>0</v>
      </c>
      <c r="F1033" s="1">
        <v>0</v>
      </c>
      <c r="G1033" s="2">
        <f t="shared" si="22"/>
        <v>2823.84</v>
      </c>
      <c r="H1033" s="2">
        <f t="shared" si="19"/>
        <v>9.9999999998544808E-2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1220028.3899999999</v>
      </c>
      <c r="D1046" s="1">
        <f>BILANCA!E68</f>
        <v>1031606.67</v>
      </c>
      <c r="E1046" s="1">
        <v>0</v>
      </c>
      <c r="F1046" s="1">
        <v>0</v>
      </c>
      <c r="G1046" s="2">
        <f t="shared" si="22"/>
        <v>206844.22898999997</v>
      </c>
      <c r="H1046" s="2">
        <f t="shared" si="19"/>
        <v>0.719999999855645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1206546.3899999999</v>
      </c>
      <c r="D1047" s="1">
        <f>BILANCA!E69</f>
        <v>1018481.65</v>
      </c>
      <c r="E1047" s="1">
        <v>0</v>
      </c>
      <c r="F1047" s="1">
        <v>0</v>
      </c>
      <c r="G1047" s="2">
        <f t="shared" si="22"/>
        <v>207584.62015999999</v>
      </c>
      <c r="H1047" s="2">
        <f t="shared" si="19"/>
        <v>0.73999999987427145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1204907</v>
      </c>
      <c r="D1048" s="1">
        <f>BILANCA!E70</f>
        <v>1017135.91</v>
      </c>
      <c r="E1048" s="1">
        <v>0</v>
      </c>
      <c r="F1048" s="1">
        <v>0</v>
      </c>
      <c r="G1048" s="2">
        <f t="shared" si="22"/>
        <v>210546.62330000004</v>
      </c>
      <c r="H1048" s="2">
        <f t="shared" si="19"/>
        <v>8.999999996740371E-2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1204907</v>
      </c>
      <c r="D1050" s="1">
        <f>BILANCA!E72</f>
        <v>1017135.91</v>
      </c>
      <c r="E1050" s="1">
        <v>0</v>
      </c>
      <c r="F1050" s="1">
        <v>0</v>
      </c>
      <c r="G1050" s="2">
        <f t="shared" si="22"/>
        <v>217024.98094000001</v>
      </c>
      <c r="H1050" s="2">
        <f t="shared" si="19"/>
        <v>8.999999996740371E-2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1639.39</v>
      </c>
      <c r="D1054" s="1">
        <f>BILANCA!E76</f>
        <v>1345.74</v>
      </c>
      <c r="E1054" s="1">
        <v>0</v>
      </c>
      <c r="F1054" s="1">
        <v>0</v>
      </c>
      <c r="G1054" s="2">
        <f t="shared" si="22"/>
        <v>307.49176999999997</v>
      </c>
      <c r="H1054" s="2">
        <f t="shared" si="19"/>
        <v>0.65000000000009095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13482</v>
      </c>
      <c r="D1124" s="1">
        <f>BILANCA!E146</f>
        <v>13125.02</v>
      </c>
      <c r="E1124" s="1">
        <v>0</v>
      </c>
      <c r="F1124" s="1">
        <v>0</v>
      </c>
      <c r="G1124" s="2">
        <f t="shared" si="22"/>
        <v>5602.2176399999998</v>
      </c>
      <c r="H1124" s="2">
        <f t="shared" si="23"/>
        <v>2.0000000000436557E-2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13482</v>
      </c>
      <c r="D1138" s="1">
        <f>BILANCA!E160</f>
        <v>13125.02</v>
      </c>
      <c r="E1138" s="1">
        <v>0</v>
      </c>
      <c r="F1138" s="1">
        <v>0</v>
      </c>
      <c r="G1138" s="2">
        <f t="shared" si="22"/>
        <v>6158.4662000000008</v>
      </c>
      <c r="H1138" s="2">
        <f t="shared" si="23"/>
        <v>2.0000000000436557E-2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2478958.3899999997</v>
      </c>
      <c r="D1152" s="1">
        <f>BILANCA!E175</f>
        <v>1367888.38</v>
      </c>
      <c r="E1152" s="1">
        <v>0</v>
      </c>
      <c r="F1152" s="1">
        <v>0</v>
      </c>
      <c r="G1152" s="2">
        <f t="shared" si="22"/>
        <v>881290.24034999986</v>
      </c>
      <c r="H1152" s="2">
        <f t="shared" si="23"/>
        <v>0.76999999955296516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2478958.3899999997</v>
      </c>
      <c r="D1214" s="1">
        <f>BILANCA!E237</f>
        <v>1367888.38</v>
      </c>
      <c r="E1214" s="1">
        <v>0</v>
      </c>
      <c r="F1214" s="1">
        <v>0</v>
      </c>
      <c r="G1214" s="2">
        <f t="shared" si="22"/>
        <v>1204603.81965</v>
      </c>
      <c r="H1214" s="2">
        <f t="shared" si="23"/>
        <v>0.76999999955296516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1980728.39</v>
      </c>
      <c r="D1215" s="1">
        <f>BILANCA!E238</f>
        <v>1131750.24</v>
      </c>
      <c r="E1215" s="1">
        <v>0</v>
      </c>
      <c r="F1215" s="1">
        <v>0</v>
      </c>
      <c r="G1215" s="2">
        <f t="shared" si="22"/>
        <v>984661.09783999994</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1980728.39</v>
      </c>
      <c r="D1216" s="1">
        <f>BILANCA!E239</f>
        <v>1131750.24</v>
      </c>
      <c r="E1216" s="1">
        <v>0</v>
      </c>
      <c r="F1216" s="1">
        <v>0</v>
      </c>
      <c r="G1216" s="2">
        <f t="shared" si="22"/>
        <v>988905.32671000005</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1980728.39</v>
      </c>
      <c r="D1218" s="1">
        <f>BILANCA!E241</f>
        <v>1131750.24</v>
      </c>
      <c r="E1218" s="1">
        <v>0</v>
      </c>
      <c r="F1218" s="1">
        <v>0</v>
      </c>
      <c r="G1218" s="2">
        <f t="shared" si="22"/>
        <v>997393.78444999992</v>
      </c>
      <c r="H1218" s="2">
        <f t="shared" si="23"/>
        <v>0.62999999988824129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484748</v>
      </c>
      <c r="D1222" s="1">
        <f>BILANCA!E245</f>
        <v>223013.12</v>
      </c>
      <c r="E1222" s="1">
        <v>0</v>
      </c>
      <c r="F1222" s="1">
        <v>0</v>
      </c>
      <c r="G1222" s="2">
        <f t="shared" si="22"/>
        <v>222455.04336000001</v>
      </c>
      <c r="H1222" s="2">
        <f t="shared" si="23"/>
        <v>0.11999999999534339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484748</v>
      </c>
      <c r="D1223" s="1">
        <f>BILANCA!E246</f>
        <v>223013.12</v>
      </c>
      <c r="E1223" s="1">
        <v>0</v>
      </c>
      <c r="F1223" s="1">
        <v>0</v>
      </c>
      <c r="G1223" s="2">
        <f t="shared" si="22"/>
        <v>223385.81759999998</v>
      </c>
      <c r="H1223" s="2">
        <f t="shared" si="23"/>
        <v>0.11999999999534339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484748</v>
      </c>
      <c r="D1224" s="1">
        <f>BILANCA!E247</f>
        <v>223013.12</v>
      </c>
      <c r="E1224" s="1">
        <v>0</v>
      </c>
      <c r="F1224" s="1">
        <v>0</v>
      </c>
      <c r="G1224" s="2">
        <f t="shared" si="22"/>
        <v>224316.59184000001</v>
      </c>
      <c r="H1224" s="2">
        <f t="shared" si="23"/>
        <v>0.11999999999534339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13482</v>
      </c>
      <c r="D1232" s="1">
        <f>BILANCA!E255</f>
        <v>13125.02</v>
      </c>
      <c r="E1232" s="1">
        <v>0</v>
      </c>
      <c r="F1232" s="1">
        <v>0</v>
      </c>
      <c r="G1232" s="2">
        <f t="shared" si="22"/>
        <v>9893.2779599999994</v>
      </c>
      <c r="H1232" s="2">
        <f t="shared" si="23"/>
        <v>2.0000000000436557E-2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13482</v>
      </c>
      <c r="D1241" s="1">
        <f>BILANCA!E265</f>
        <v>13125.02</v>
      </c>
      <c r="E1241" s="1">
        <v>0</v>
      </c>
      <c r="F1241" s="1">
        <v>0</v>
      </c>
      <c r="G1241" s="2">
        <f t="shared" si="22"/>
        <v>10250.866320000001</v>
      </c>
      <c r="H1241" s="2">
        <f t="shared" si="23"/>
        <v>2.0000000000436557E-2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7750968</v>
      </c>
      <c r="D1408" s="1">
        <f>'RAS-funkcijski'!E114</f>
        <v>13167266.99</v>
      </c>
      <c r="E1408" s="1">
        <v>0</v>
      </c>
      <c r="F1408" s="1">
        <v>0</v>
      </c>
      <c r="G1408" s="2">
        <f t="shared" si="24"/>
        <v>3749405.2178000002</v>
      </c>
      <c r="H1408" s="2">
        <f t="shared" si="27"/>
        <v>9.9999997764825821E-3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7750968</v>
      </c>
      <c r="D1419" s="1">
        <f>'RAS-funkcijski'!E125</f>
        <v>13167266.99</v>
      </c>
      <c r="E1419" s="1">
        <v>0</v>
      </c>
      <c r="F1419" s="1">
        <v>0</v>
      </c>
      <c r="G1419" s="2">
        <f t="shared" si="24"/>
        <v>4124345.7395799998</v>
      </c>
      <c r="H1419" s="2">
        <f t="shared" si="27"/>
        <v>9.9999997764825821E-3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7750968</v>
      </c>
      <c r="D1435" s="13">
        <f>'RAS-funkcijski'!E141</f>
        <v>13167266.99</v>
      </c>
      <c r="E1435" s="13">
        <v>0</v>
      </c>
      <c r="F1435" s="13">
        <v>0</v>
      </c>
      <c r="G1435" s="14">
        <f t="shared" si="24"/>
        <v>4669713.7712600008</v>
      </c>
      <c r="H1435" s="14">
        <f t="shared" si="27"/>
        <v>9.9999997764825821E-3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11163.79</v>
      </c>
      <c r="D1480" s="6"/>
      <c r="E1480" s="6">
        <v>0</v>
      </c>
      <c r="F1480" s="6">
        <v>0</v>
      </c>
      <c r="G1480" s="7">
        <f t="shared" ref="G1480:G1580" si="34">B1480/1000*C1480</f>
        <v>11.163790000000001</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13159159.98</v>
      </c>
      <c r="D1481" s="1">
        <v>0</v>
      </c>
      <c r="E1481" s="1">
        <v>0</v>
      </c>
      <c r="F1481" s="1">
        <v>0</v>
      </c>
      <c r="G1481" s="2">
        <f t="shared" si="34"/>
        <v>26318.319960000001</v>
      </c>
      <c r="H1481" s="2">
        <f t="shared" si="35"/>
        <v>1.9999999552965164E-2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13134807.99</v>
      </c>
      <c r="D1483" s="1">
        <v>0</v>
      </c>
      <c r="E1483" s="1">
        <v>0</v>
      </c>
      <c r="F1483" s="1">
        <v>0</v>
      </c>
      <c r="G1483" s="2">
        <f t="shared" si="34"/>
        <v>52539.231960000005</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7288711.5899999999</v>
      </c>
      <c r="D1484" s="1">
        <v>0</v>
      </c>
      <c r="E1484" s="1">
        <v>0</v>
      </c>
      <c r="F1484" s="1">
        <v>0</v>
      </c>
      <c r="G1484" s="2">
        <f t="shared" si="34"/>
        <v>36443.557950000002</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5841548.1399999997</v>
      </c>
      <c r="D1485" s="1">
        <v>0</v>
      </c>
      <c r="E1485" s="1">
        <v>0</v>
      </c>
      <c r="F1485" s="1">
        <v>0</v>
      </c>
      <c r="G1485" s="2">
        <f t="shared" si="34"/>
        <v>35049.288840000001</v>
      </c>
      <c r="H1485" s="2">
        <f t="shared" si="35"/>
        <v>0.13999999966472387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4146.76</v>
      </c>
      <c r="D1486" s="1">
        <v>0</v>
      </c>
      <c r="E1486" s="1">
        <v>0</v>
      </c>
      <c r="F1486" s="1">
        <v>0</v>
      </c>
      <c r="G1486" s="2">
        <f t="shared" si="34"/>
        <v>29.027320000000003</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401.5</v>
      </c>
      <c r="D1491" s="1">
        <v>0</v>
      </c>
      <c r="E1491" s="1">
        <v>0</v>
      </c>
      <c r="F1491" s="1">
        <v>0</v>
      </c>
      <c r="G1491" s="2">
        <f t="shared" si="34"/>
        <v>4.8180000000000005</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24351.99</v>
      </c>
      <c r="D1492" s="1">
        <v>0</v>
      </c>
      <c r="E1492" s="1">
        <v>0</v>
      </c>
      <c r="F1492" s="1">
        <v>0</v>
      </c>
      <c r="G1492" s="2">
        <f t="shared" si="34"/>
        <v>316.57587000000001</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13167775.449999999</v>
      </c>
      <c r="D1499" s="1">
        <v>0</v>
      </c>
      <c r="E1499" s="1">
        <v>0</v>
      </c>
      <c r="F1499" s="1">
        <v>0</v>
      </c>
      <c r="G1499" s="2">
        <f t="shared" si="34"/>
        <v>263355.50899999996</v>
      </c>
      <c r="H1499" s="2">
        <f t="shared" si="35"/>
        <v>0.44999999925494194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13143423.459999999</v>
      </c>
      <c r="D1501" s="1">
        <v>0</v>
      </c>
      <c r="E1501" s="1">
        <v>0</v>
      </c>
      <c r="F1501" s="1">
        <v>0</v>
      </c>
      <c r="G1501" s="2">
        <f t="shared" si="34"/>
        <v>289155.31611999997</v>
      </c>
      <c r="H1501" s="2">
        <f t="shared" si="35"/>
        <v>0.45999999903142452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7288711.5899999999</v>
      </c>
      <c r="D1502" s="1">
        <v>0</v>
      </c>
      <c r="E1502" s="1">
        <v>0</v>
      </c>
      <c r="F1502" s="1">
        <v>0</v>
      </c>
      <c r="G1502" s="2">
        <f t="shared" si="34"/>
        <v>167640.36656999998</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5850163.6100000003</v>
      </c>
      <c r="D1503" s="1">
        <v>0</v>
      </c>
      <c r="E1503" s="1">
        <v>0</v>
      </c>
      <c r="F1503" s="1">
        <v>0</v>
      </c>
      <c r="G1503" s="2">
        <f t="shared" si="34"/>
        <v>140403.92664000002</v>
      </c>
      <c r="H1503" s="2">
        <f t="shared" si="35"/>
        <v>0.38999999966472387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4146.76</v>
      </c>
      <c r="D1504" s="1">
        <v>0</v>
      </c>
      <c r="E1504" s="1">
        <v>0</v>
      </c>
      <c r="F1504" s="1">
        <v>0</v>
      </c>
      <c r="G1504" s="2">
        <f t="shared" si="34"/>
        <v>103.66900000000001</v>
      </c>
      <c r="H1504" s="2">
        <f t="shared" si="35"/>
        <v>0.23999999999978172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401.5</v>
      </c>
      <c r="D1509" s="1">
        <v>0</v>
      </c>
      <c r="E1509" s="1">
        <v>0</v>
      </c>
      <c r="F1509" s="1">
        <v>0</v>
      </c>
      <c r="G1509" s="2">
        <f t="shared" si="34"/>
        <v>12.045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24351.99</v>
      </c>
      <c r="D1510" s="1">
        <v>0</v>
      </c>
      <c r="E1510" s="1">
        <v>0</v>
      </c>
      <c r="F1510" s="1">
        <v>0</v>
      </c>
      <c r="G1510" s="2">
        <f t="shared" si="34"/>
        <v>754.91169000000002</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2548.320000000298</v>
      </c>
      <c r="D1517" s="1">
        <v>0</v>
      </c>
      <c r="E1517" s="1">
        <v>0</v>
      </c>
      <c r="F1517" s="1">
        <v>0</v>
      </c>
      <c r="G1517" s="2">
        <f t="shared" si="34"/>
        <v>96.836160000011319</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2548.3200000000002</v>
      </c>
      <c r="D1576" s="1">
        <v>0</v>
      </c>
      <c r="E1576" s="1">
        <v>0</v>
      </c>
      <c r="F1576" s="1">
        <v>0</v>
      </c>
      <c r="G1576" s="2">
        <f t="shared" si="34"/>
        <v>247.18704000000002</v>
      </c>
      <c r="H1576" s="2">
        <f t="shared" si="35"/>
        <v>0.32000000000016371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2548.3200000000002</v>
      </c>
      <c r="D1578" s="1">
        <v>0</v>
      </c>
      <c r="E1578" s="1">
        <v>0</v>
      </c>
      <c r="F1578" s="1">
        <v>0</v>
      </c>
      <c r="G1578" s="2">
        <f t="shared" si="34"/>
        <v>252.28368000000003</v>
      </c>
      <c r="H1578" s="2">
        <f t="shared" si="35"/>
        <v>0.32000000000016371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6154</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8238018</v>
      </c>
      <c r="I16" s="172">
        <f>'PR-RAS'!E6</f>
        <v>13367280.110000001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7731831</v>
      </c>
      <c r="I17" s="172">
        <f>'PR-RAS'!E151</f>
        <v>13142915.000000002</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484748</v>
      </c>
      <c r="I18" s="172">
        <f>'PR-RAS'!E645</f>
        <v>223013.11999999918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1258930</v>
      </c>
      <c r="I20" s="175">
        <f>BILANCA!E7</f>
        <v>336281.71000000008</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1220028.3899999999</v>
      </c>
      <c r="I21" s="177">
        <f>BILANCA!E68</f>
        <v>1031606.67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2478958.3899999997</v>
      </c>
      <c r="I23" s="179">
        <f>BILANCA!E237</f>
        <v>1367888.38</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7750968</v>
      </c>
      <c r="I27" s="177">
        <f>'RAS-funkcijski'!E114</f>
        <v>13167266.99</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7750968</v>
      </c>
      <c r="I28" s="181">
        <f>'RAS-funkcijski'!E141</f>
        <v>13167266.99</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11163.79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2548.320000000298</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2548.3200000000002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92" zoomScaleNormal="100" workbookViewId="0">
      <selection activeCell="H653" sqref="H6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8238018</v>
      </c>
      <c r="E6" s="53">
        <f>E7+E44+E50+E82+E106+E124+E133+E139</f>
        <v>13367280.110000001</v>
      </c>
      <c r="F6" s="54">
        <f t="shared" ref="F6:F131" si="0">IF(D6&lt;&gt;0,IF(E6/D6&gt;=100,"&gt;&gt;100",E6/D6*100),"-")</f>
        <v>162.26330301778899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5389</v>
      </c>
      <c r="E50" s="53">
        <f>E51+E54+E59+E62+E65+E68+E71+E74+E77</f>
        <v>4980442.26</v>
      </c>
      <c r="F50" s="54" t="str">
        <f t="shared" si="0"/>
        <v>&gt;&gt;100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4921694.97</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v>4921694.97</v>
      </c>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5389</v>
      </c>
      <c r="E77" s="53">
        <f t="shared" si="18"/>
        <v>58747.29</v>
      </c>
      <c r="F77" s="54">
        <f t="shared" si="0"/>
        <v>1090.1334199294861</v>
      </c>
    </row>
    <row r="78" spans="1:6" ht="12.75" customHeight="1" x14ac:dyDescent="0.2">
      <c r="A78" s="55">
        <v>6391</v>
      </c>
      <c r="B78" s="87" t="s">
        <v>199</v>
      </c>
      <c r="C78" s="52" t="s">
        <v>200</v>
      </c>
      <c r="D78" s="244">
        <v>5389</v>
      </c>
      <c r="E78" s="244">
        <v>1129.3800000000001</v>
      </c>
      <c r="F78" s="54">
        <f t="shared" si="0"/>
        <v>20.957134904434962</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v>57617.91</v>
      </c>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93</v>
      </c>
      <c r="E82" s="53">
        <f t="shared" si="19"/>
        <v>34349.240000000005</v>
      </c>
      <c r="F82" s="54" t="str">
        <f t="shared" si="0"/>
        <v>&gt;&gt;100</v>
      </c>
    </row>
    <row r="83" spans="1:6" ht="12.75" customHeight="1" x14ac:dyDescent="0.2">
      <c r="A83" s="55">
        <v>641</v>
      </c>
      <c r="B83" s="87" t="s">
        <v>209</v>
      </c>
      <c r="C83" s="52" t="s">
        <v>210</v>
      </c>
      <c r="D83" s="53">
        <f t="shared" ref="D83:E83" si="20">SUM(D84:D90)</f>
        <v>93</v>
      </c>
      <c r="E83" s="53">
        <f t="shared" si="20"/>
        <v>22.58</v>
      </c>
      <c r="F83" s="54">
        <f t="shared" si="0"/>
        <v>24.279569892473116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93</v>
      </c>
      <c r="E86" s="244">
        <v>22.58</v>
      </c>
      <c r="F86" s="54">
        <f t="shared" si="0"/>
        <v>24.279569892473116</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34326.660000000003</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v>34326.660000000003</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581055</v>
      </c>
      <c r="E106" s="53">
        <f t="shared" si="23"/>
        <v>472799.69</v>
      </c>
      <c r="F106" s="54">
        <f t="shared" si="0"/>
        <v>81.36918019808796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581055</v>
      </c>
      <c r="E112" s="53">
        <f t="shared" si="25"/>
        <v>472799.69</v>
      </c>
      <c r="F112" s="54">
        <f t="shared" si="0"/>
        <v>81.36918019808796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581055</v>
      </c>
      <c r="E117" s="244">
        <v>472799.69</v>
      </c>
      <c r="F117" s="54">
        <f t="shared" si="0"/>
        <v>81.36918019808796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119977</v>
      </c>
      <c r="E124" s="53">
        <f t="shared" si="27"/>
        <v>65785.75</v>
      </c>
      <c r="F124" s="54">
        <f t="shared" si="0"/>
        <v>54.831967793827154</v>
      </c>
    </row>
    <row r="125" spans="1:6" ht="12.75" customHeight="1" x14ac:dyDescent="0.2">
      <c r="A125" s="55">
        <v>661</v>
      </c>
      <c r="B125" s="88" t="s">
        <v>293</v>
      </c>
      <c r="C125" s="52" t="s">
        <v>294</v>
      </c>
      <c r="D125" s="53">
        <f t="shared" ref="D125:E125" si="28">SUM(D126:D127)</f>
        <v>66213</v>
      </c>
      <c r="E125" s="53">
        <f t="shared" si="28"/>
        <v>56285.75</v>
      </c>
      <c r="F125" s="54">
        <f t="shared" si="0"/>
        <v>85.007098303958443</v>
      </c>
    </row>
    <row r="126" spans="1:6" ht="12.75" customHeight="1" x14ac:dyDescent="0.2">
      <c r="A126" s="55">
        <v>6614</v>
      </c>
      <c r="B126" s="88" t="s">
        <v>295</v>
      </c>
      <c r="C126" s="52" t="s">
        <v>296</v>
      </c>
      <c r="D126" s="244">
        <v>1620</v>
      </c>
      <c r="E126" s="244">
        <v>682.5</v>
      </c>
      <c r="F126" s="54">
        <f t="shared" si="0"/>
        <v>42.129629629629626</v>
      </c>
    </row>
    <row r="127" spans="1:6" ht="12.75" customHeight="1" x14ac:dyDescent="0.2">
      <c r="A127" s="55">
        <v>6615</v>
      </c>
      <c r="B127" s="88" t="s">
        <v>297</v>
      </c>
      <c r="C127" s="52" t="s">
        <v>298</v>
      </c>
      <c r="D127" s="244">
        <v>64593</v>
      </c>
      <c r="E127" s="244">
        <v>55603.25</v>
      </c>
      <c r="F127" s="54">
        <f t="shared" si="0"/>
        <v>86.082470236712965</v>
      </c>
    </row>
    <row r="128" spans="1:6" ht="24" x14ac:dyDescent="0.2">
      <c r="A128" s="55">
        <v>663</v>
      </c>
      <c r="B128" s="233" t="s">
        <v>299</v>
      </c>
      <c r="C128" s="52" t="s">
        <v>300</v>
      </c>
      <c r="D128" s="53">
        <f t="shared" ref="D128:E128" si="29">SUM(D129:D132)</f>
        <v>53764</v>
      </c>
      <c r="E128" s="53">
        <f t="shared" si="29"/>
        <v>9500</v>
      </c>
      <c r="F128" s="54">
        <f t="shared" si="0"/>
        <v>17.669816233911167</v>
      </c>
    </row>
    <row r="129" spans="1:6" ht="12.75" customHeight="1" x14ac:dyDescent="0.2">
      <c r="A129" s="55">
        <v>6631</v>
      </c>
      <c r="B129" s="88" t="s">
        <v>301</v>
      </c>
      <c r="C129" s="52" t="s">
        <v>302</v>
      </c>
      <c r="D129" s="244">
        <v>4940</v>
      </c>
      <c r="E129" s="244">
        <v>9500</v>
      </c>
      <c r="F129" s="54">
        <f t="shared" si="0"/>
        <v>192.30769230769232</v>
      </c>
    </row>
    <row r="130" spans="1:6" ht="12.75" customHeight="1" x14ac:dyDescent="0.2">
      <c r="A130" s="55">
        <v>6632</v>
      </c>
      <c r="B130" s="234" t="s">
        <v>303</v>
      </c>
      <c r="C130" s="52" t="s">
        <v>304</v>
      </c>
      <c r="D130" s="244">
        <v>48824</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7510003</v>
      </c>
      <c r="E133" s="53">
        <f t="shared" si="30"/>
        <v>7794058.7300000004</v>
      </c>
      <c r="F133" s="54">
        <f t="shared" ref="F133:F223" si="31">IF(D133&lt;&gt;0,IF(E133/D133&gt;=100,"&gt;&gt;100",E133/D133*100),"-")</f>
        <v>103.7823650669647</v>
      </c>
    </row>
    <row r="134" spans="1:6" ht="24" x14ac:dyDescent="0.2">
      <c r="A134" s="55">
        <v>671</v>
      </c>
      <c r="B134" s="234" t="s">
        <v>311</v>
      </c>
      <c r="C134" s="52" t="s">
        <v>312</v>
      </c>
      <c r="D134" s="53">
        <f t="shared" ref="D134:E134" si="32">SUM(D135:D137)</f>
        <v>7510003</v>
      </c>
      <c r="E134" s="53">
        <f t="shared" si="32"/>
        <v>7794058.7300000004</v>
      </c>
      <c r="F134" s="54">
        <f t="shared" si="31"/>
        <v>103.7823650669647</v>
      </c>
    </row>
    <row r="135" spans="1:6" ht="12.75" customHeight="1" x14ac:dyDescent="0.2">
      <c r="A135" s="55">
        <v>6711</v>
      </c>
      <c r="B135" s="87" t="s">
        <v>313</v>
      </c>
      <c r="C135" s="52" t="s">
        <v>314</v>
      </c>
      <c r="D135" s="244">
        <v>7260003</v>
      </c>
      <c r="E135" s="244">
        <v>7575058.7300000004</v>
      </c>
      <c r="F135" s="54">
        <f t="shared" si="31"/>
        <v>104.33960881283384</v>
      </c>
    </row>
    <row r="136" spans="1:6" ht="24" x14ac:dyDescent="0.2">
      <c r="A136" s="55">
        <v>6712</v>
      </c>
      <c r="B136" s="234" t="s">
        <v>315</v>
      </c>
      <c r="C136" s="52" t="s">
        <v>316</v>
      </c>
      <c r="D136" s="244">
        <v>250000</v>
      </c>
      <c r="E136" s="244">
        <v>219000</v>
      </c>
      <c r="F136" s="54">
        <f t="shared" si="31"/>
        <v>87.6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21501</v>
      </c>
      <c r="E139" s="53">
        <f t="shared" si="33"/>
        <v>19844.439999999999</v>
      </c>
      <c r="F139" s="54">
        <f t="shared" si="31"/>
        <v>92.295428119622329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21501</v>
      </c>
      <c r="E150" s="244">
        <v>19844.439999999999</v>
      </c>
      <c r="F150" s="54">
        <f t="shared" si="31"/>
        <v>92.295428119622329</v>
      </c>
    </row>
    <row r="151" spans="1:6" ht="12.75" customHeight="1" x14ac:dyDescent="0.2">
      <c r="A151" s="55">
        <v>3</v>
      </c>
      <c r="B151" s="87" t="s">
        <v>345</v>
      </c>
      <c r="C151" s="52" t="s">
        <v>53</v>
      </c>
      <c r="D151" s="53">
        <f t="shared" ref="D151:E151" si="35">D152+D163+D196+D215+D224+D252+D263</f>
        <v>7731831</v>
      </c>
      <c r="E151" s="53">
        <f t="shared" si="35"/>
        <v>13142915.000000002</v>
      </c>
      <c r="F151" s="54">
        <f t="shared" si="31"/>
        <v>169.98450949070153</v>
      </c>
    </row>
    <row r="152" spans="1:6" ht="12.75" customHeight="1" x14ac:dyDescent="0.2">
      <c r="A152" s="55">
        <v>31</v>
      </c>
      <c r="B152" s="87" t="s">
        <v>346</v>
      </c>
      <c r="C152" s="52" t="s">
        <v>347</v>
      </c>
      <c r="D152" s="53">
        <f t="shared" ref="D152:E152" si="36">D153+D158+D159</f>
        <v>6672012</v>
      </c>
      <c r="E152" s="53">
        <f t="shared" si="36"/>
        <v>7276411.5900000008</v>
      </c>
      <c r="F152" s="54">
        <f t="shared" si="31"/>
        <v>109.05873055983713</v>
      </c>
    </row>
    <row r="153" spans="1:6" ht="12.75" customHeight="1" x14ac:dyDescent="0.2">
      <c r="A153" s="55">
        <v>311</v>
      </c>
      <c r="B153" s="87" t="s">
        <v>348</v>
      </c>
      <c r="C153" s="52" t="s">
        <v>349</v>
      </c>
      <c r="D153" s="53">
        <f t="shared" ref="D153:E153" si="37">SUM(D154:D157)</f>
        <v>5667146</v>
      </c>
      <c r="E153" s="53">
        <f t="shared" si="37"/>
        <v>6094155.5700000003</v>
      </c>
      <c r="F153" s="54">
        <f t="shared" si="31"/>
        <v>107.53482564239567</v>
      </c>
    </row>
    <row r="154" spans="1:6" ht="12.75" customHeight="1" x14ac:dyDescent="0.2">
      <c r="A154" s="55">
        <v>3111</v>
      </c>
      <c r="B154" s="87" t="s">
        <v>350</v>
      </c>
      <c r="C154" s="52" t="s">
        <v>351</v>
      </c>
      <c r="D154" s="244">
        <v>5667146</v>
      </c>
      <c r="E154" s="244">
        <v>6094155.5700000003</v>
      </c>
      <c r="F154" s="54">
        <f t="shared" si="31"/>
        <v>107.53482564239567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70100</v>
      </c>
      <c r="E158" s="244">
        <v>174720.99</v>
      </c>
      <c r="F158" s="54">
        <f t="shared" si="31"/>
        <v>249.24534950071325</v>
      </c>
    </row>
    <row r="159" spans="1:6" ht="12.75" customHeight="1" x14ac:dyDescent="0.2">
      <c r="A159" s="55">
        <v>313</v>
      </c>
      <c r="B159" s="87" t="s">
        <v>360</v>
      </c>
      <c r="C159" s="52" t="s">
        <v>361</v>
      </c>
      <c r="D159" s="53">
        <f t="shared" ref="D159:E159" si="38">SUM(D160:D162)</f>
        <v>934766</v>
      </c>
      <c r="E159" s="53">
        <f t="shared" si="38"/>
        <v>1007535.03</v>
      </c>
      <c r="F159" s="54">
        <f t="shared" si="31"/>
        <v>107.78473222175388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934766</v>
      </c>
      <c r="E161" s="244">
        <v>1007535.03</v>
      </c>
      <c r="F161" s="54">
        <f t="shared" si="31"/>
        <v>107.78473222175388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1037439</v>
      </c>
      <c r="E163" s="53">
        <f t="shared" si="39"/>
        <v>5828707.7599999998</v>
      </c>
      <c r="F163" s="54">
        <f t="shared" si="31"/>
        <v>561.83619085073917</v>
      </c>
    </row>
    <row r="164" spans="1:6" ht="12.75" customHeight="1" x14ac:dyDescent="0.2">
      <c r="A164" s="55">
        <v>321</v>
      </c>
      <c r="B164" s="87" t="s">
        <v>369</v>
      </c>
      <c r="C164" s="52" t="s">
        <v>370</v>
      </c>
      <c r="D164" s="53">
        <f t="shared" ref="D164:E164" si="40">SUM(D165:D168)</f>
        <v>136741</v>
      </c>
      <c r="E164" s="53">
        <f t="shared" si="40"/>
        <v>178980.80000000002</v>
      </c>
      <c r="F164" s="54">
        <f t="shared" si="31"/>
        <v>130.89036938445676</v>
      </c>
    </row>
    <row r="165" spans="1:6" ht="12.75" customHeight="1" x14ac:dyDescent="0.2">
      <c r="A165" s="55">
        <v>3211</v>
      </c>
      <c r="B165" s="87" t="s">
        <v>371</v>
      </c>
      <c r="C165" s="52" t="s">
        <v>372</v>
      </c>
      <c r="D165" s="244">
        <v>4500</v>
      </c>
      <c r="E165" s="244">
        <v>33720.57</v>
      </c>
      <c r="F165" s="54">
        <f t="shared" si="31"/>
        <v>749.346</v>
      </c>
    </row>
    <row r="166" spans="1:6" ht="12.75" customHeight="1" x14ac:dyDescent="0.2">
      <c r="A166" s="55">
        <v>3212</v>
      </c>
      <c r="B166" s="87" t="s">
        <v>373</v>
      </c>
      <c r="C166" s="52" t="s">
        <v>374</v>
      </c>
      <c r="D166" s="244">
        <v>132241</v>
      </c>
      <c r="E166" s="244">
        <v>135705.94</v>
      </c>
      <c r="F166" s="54">
        <f t="shared" si="31"/>
        <v>102.62017074886003</v>
      </c>
    </row>
    <row r="167" spans="1:6" ht="12.75" customHeight="1" x14ac:dyDescent="0.2">
      <c r="A167" s="55">
        <v>3213</v>
      </c>
      <c r="B167" s="87" t="s">
        <v>375</v>
      </c>
      <c r="C167" s="52" t="s">
        <v>376</v>
      </c>
      <c r="D167" s="244"/>
      <c r="E167" s="244">
        <v>7100</v>
      </c>
      <c r="F167" s="54" t="str">
        <f t="shared" si="31"/>
        <v>-</v>
      </c>
    </row>
    <row r="168" spans="1:6" ht="12.75" customHeight="1" x14ac:dyDescent="0.2">
      <c r="A168" s="55">
        <v>3214</v>
      </c>
      <c r="B168" s="87" t="s">
        <v>377</v>
      </c>
      <c r="C168" s="52" t="s">
        <v>378</v>
      </c>
      <c r="D168" s="244"/>
      <c r="E168" s="244">
        <v>2454.29</v>
      </c>
      <c r="F168" s="54" t="str">
        <f t="shared" si="31"/>
        <v>-</v>
      </c>
    </row>
    <row r="169" spans="1:6" ht="12.75" customHeight="1" x14ac:dyDescent="0.2">
      <c r="A169" s="55">
        <v>322</v>
      </c>
      <c r="B169" s="87" t="s">
        <v>379</v>
      </c>
      <c r="C169" s="52" t="s">
        <v>380</v>
      </c>
      <c r="D169" s="53">
        <f t="shared" ref="D169:E169" si="41">SUM(D170:D176)</f>
        <v>199123</v>
      </c>
      <c r="E169" s="53">
        <f t="shared" si="41"/>
        <v>279066.13</v>
      </c>
      <c r="F169" s="54">
        <f t="shared" si="31"/>
        <v>140.14761227984712</v>
      </c>
    </row>
    <row r="170" spans="1:6" ht="12.75" customHeight="1" x14ac:dyDescent="0.2">
      <c r="A170" s="55">
        <v>3221</v>
      </c>
      <c r="B170" s="87" t="s">
        <v>381</v>
      </c>
      <c r="C170" s="52" t="s">
        <v>382</v>
      </c>
      <c r="D170" s="244">
        <v>24583</v>
      </c>
      <c r="E170" s="244">
        <v>30761.06</v>
      </c>
      <c r="F170" s="54">
        <f t="shared" si="31"/>
        <v>125.13143229060732</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158932</v>
      </c>
      <c r="E172" s="244">
        <v>220967.65</v>
      </c>
      <c r="F172" s="54">
        <f t="shared" si="31"/>
        <v>139.03282535927315</v>
      </c>
    </row>
    <row r="173" spans="1:6" ht="12.75" customHeight="1" x14ac:dyDescent="0.2">
      <c r="A173" s="55">
        <v>3224</v>
      </c>
      <c r="B173" s="87" t="s">
        <v>387</v>
      </c>
      <c r="C173" s="52" t="s">
        <v>388</v>
      </c>
      <c r="D173" s="244">
        <v>10630</v>
      </c>
      <c r="E173" s="244">
        <v>3531.92</v>
      </c>
      <c r="F173" s="54">
        <f t="shared" si="31"/>
        <v>33.225964252116654</v>
      </c>
    </row>
    <row r="174" spans="1:6" ht="12.75" customHeight="1" x14ac:dyDescent="0.2">
      <c r="A174" s="55">
        <v>3225</v>
      </c>
      <c r="B174" s="87" t="s">
        <v>389</v>
      </c>
      <c r="C174" s="52" t="s">
        <v>390</v>
      </c>
      <c r="D174" s="244">
        <v>4978</v>
      </c>
      <c r="E174" s="244">
        <v>1668</v>
      </c>
      <c r="F174" s="54">
        <f t="shared" si="31"/>
        <v>33.507432703897152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22137.5</v>
      </c>
      <c r="F176" s="54" t="str">
        <f t="shared" si="31"/>
        <v>-</v>
      </c>
    </row>
    <row r="177" spans="1:6" ht="12.75" customHeight="1" x14ac:dyDescent="0.2">
      <c r="A177" s="55">
        <v>323</v>
      </c>
      <c r="B177" s="87" t="s">
        <v>395</v>
      </c>
      <c r="C177" s="52" t="s">
        <v>396</v>
      </c>
      <c r="D177" s="53">
        <f t="shared" ref="D177:E177" si="42">SUM(D178:D186)</f>
        <v>636562</v>
      </c>
      <c r="E177" s="53">
        <f t="shared" si="42"/>
        <v>5293596.59</v>
      </c>
      <c r="F177" s="54">
        <f t="shared" si="31"/>
        <v>831.5916737097092</v>
      </c>
    </row>
    <row r="178" spans="1:6" ht="12.75" customHeight="1" x14ac:dyDescent="0.2">
      <c r="A178" s="55">
        <v>3231</v>
      </c>
      <c r="B178" s="87" t="s">
        <v>397</v>
      </c>
      <c r="C178" s="52" t="s">
        <v>398</v>
      </c>
      <c r="D178" s="244">
        <v>10939</v>
      </c>
      <c r="E178" s="244">
        <v>7207.38</v>
      </c>
      <c r="F178" s="54">
        <f t="shared" si="31"/>
        <v>65.887009781515687</v>
      </c>
    </row>
    <row r="179" spans="1:6" ht="12.75" customHeight="1" x14ac:dyDescent="0.2">
      <c r="A179" s="55">
        <v>3232</v>
      </c>
      <c r="B179" s="87" t="s">
        <v>399</v>
      </c>
      <c r="C179" s="52" t="s">
        <v>400</v>
      </c>
      <c r="D179" s="244">
        <v>34282</v>
      </c>
      <c r="E179" s="244">
        <v>18673.5</v>
      </c>
      <c r="F179" s="54">
        <f t="shared" si="31"/>
        <v>54.470275946560875</v>
      </c>
    </row>
    <row r="180" spans="1:6" ht="12.75" customHeight="1" x14ac:dyDescent="0.2">
      <c r="A180" s="55">
        <v>3233</v>
      </c>
      <c r="B180" s="87" t="s">
        <v>401</v>
      </c>
      <c r="C180" s="52" t="s">
        <v>402</v>
      </c>
      <c r="D180" s="244">
        <v>5347</v>
      </c>
      <c r="E180" s="244">
        <v>4095.63</v>
      </c>
      <c r="F180" s="54">
        <f t="shared" si="31"/>
        <v>76.596783242939964</v>
      </c>
    </row>
    <row r="181" spans="1:6" ht="12.75" customHeight="1" x14ac:dyDescent="0.2">
      <c r="A181" s="55">
        <v>3234</v>
      </c>
      <c r="B181" s="87" t="s">
        <v>403</v>
      </c>
      <c r="C181" s="52" t="s">
        <v>404</v>
      </c>
      <c r="D181" s="244">
        <v>52550</v>
      </c>
      <c r="E181" s="244">
        <v>42729.32</v>
      </c>
      <c r="F181" s="54">
        <f t="shared" si="31"/>
        <v>81.311741198858229</v>
      </c>
    </row>
    <row r="182" spans="1:6" ht="12.75" customHeight="1" x14ac:dyDescent="0.2">
      <c r="A182" s="55">
        <v>3235</v>
      </c>
      <c r="B182" s="87" t="s">
        <v>405</v>
      </c>
      <c r="C182" s="52" t="s">
        <v>406</v>
      </c>
      <c r="D182" s="244">
        <v>12171</v>
      </c>
      <c r="E182" s="244">
        <v>21048.75</v>
      </c>
      <c r="F182" s="54">
        <f t="shared" si="31"/>
        <v>172.94182893763866</v>
      </c>
    </row>
    <row r="183" spans="1:6" ht="12.75" customHeight="1" x14ac:dyDescent="0.2">
      <c r="A183" s="55">
        <v>3236</v>
      </c>
      <c r="B183" s="87" t="s">
        <v>407</v>
      </c>
      <c r="C183" s="52" t="s">
        <v>408</v>
      </c>
      <c r="D183" s="244">
        <v>7030</v>
      </c>
      <c r="E183" s="244">
        <v>16750</v>
      </c>
      <c r="F183" s="54">
        <f t="shared" si="31"/>
        <v>238.26458036984354</v>
      </c>
    </row>
    <row r="184" spans="1:6" ht="12.75" customHeight="1" x14ac:dyDescent="0.2">
      <c r="A184" s="55">
        <v>3237</v>
      </c>
      <c r="B184" s="87" t="s">
        <v>409</v>
      </c>
      <c r="C184" s="52" t="s">
        <v>410</v>
      </c>
      <c r="D184" s="244">
        <v>174626</v>
      </c>
      <c r="E184" s="244">
        <v>182582.85</v>
      </c>
      <c r="F184" s="54">
        <f t="shared" si="31"/>
        <v>104.55650933996084</v>
      </c>
    </row>
    <row r="185" spans="1:6" ht="12.75" customHeight="1" x14ac:dyDescent="0.2">
      <c r="A185" s="55">
        <v>3238</v>
      </c>
      <c r="B185" s="87" t="s">
        <v>411</v>
      </c>
      <c r="C185" s="52" t="s">
        <v>412</v>
      </c>
      <c r="D185" s="244"/>
      <c r="E185" s="244">
        <v>2842</v>
      </c>
      <c r="F185" s="54" t="str">
        <f t="shared" si="31"/>
        <v>-</v>
      </c>
    </row>
    <row r="186" spans="1:6" ht="12.75" customHeight="1" x14ac:dyDescent="0.2">
      <c r="A186" s="55">
        <v>3239</v>
      </c>
      <c r="B186" s="87" t="s">
        <v>413</v>
      </c>
      <c r="C186" s="52" t="s">
        <v>414</v>
      </c>
      <c r="D186" s="244">
        <v>339617</v>
      </c>
      <c r="E186" s="244">
        <v>4997667.16</v>
      </c>
      <c r="F186" s="54">
        <f t="shared" si="31"/>
        <v>1471.5597746873686</v>
      </c>
    </row>
    <row r="187" spans="1:6" ht="12.75" customHeight="1" x14ac:dyDescent="0.2">
      <c r="A187" s="55">
        <v>324</v>
      </c>
      <c r="B187" s="87" t="s">
        <v>415</v>
      </c>
      <c r="C187" s="52" t="s">
        <v>416</v>
      </c>
      <c r="D187" s="244"/>
      <c r="E187" s="244">
        <v>4328.26</v>
      </c>
      <c r="F187" s="54" t="str">
        <f t="shared" si="31"/>
        <v>-</v>
      </c>
    </row>
    <row r="188" spans="1:6" ht="12.75" customHeight="1" x14ac:dyDescent="0.2">
      <c r="A188" s="55">
        <v>329</v>
      </c>
      <c r="B188" s="87" t="s">
        <v>417</v>
      </c>
      <c r="C188" s="52" t="s">
        <v>418</v>
      </c>
      <c r="D188" s="53">
        <f t="shared" ref="D188:E188" si="43">SUM(D189:D195)</f>
        <v>65013</v>
      </c>
      <c r="E188" s="53">
        <f t="shared" si="43"/>
        <v>72735.98</v>
      </c>
      <c r="F188" s="54">
        <f t="shared" si="31"/>
        <v>111.8791318659345</v>
      </c>
    </row>
    <row r="189" spans="1:6" ht="12.75" customHeight="1" x14ac:dyDescent="0.2">
      <c r="A189" s="55">
        <v>3291</v>
      </c>
      <c r="B189" s="234" t="s">
        <v>419</v>
      </c>
      <c r="C189" s="52" t="s">
        <v>420</v>
      </c>
      <c r="D189" s="244">
        <v>1563</v>
      </c>
      <c r="E189" s="244">
        <v>14070.66</v>
      </c>
      <c r="F189" s="54">
        <f t="shared" si="31"/>
        <v>900.23416506717842</v>
      </c>
    </row>
    <row r="190" spans="1:6" ht="12.75" customHeight="1" x14ac:dyDescent="0.2">
      <c r="A190" s="55">
        <v>3292</v>
      </c>
      <c r="B190" s="87" t="s">
        <v>421</v>
      </c>
      <c r="C190" s="52" t="s">
        <v>422</v>
      </c>
      <c r="D190" s="244">
        <v>16980</v>
      </c>
      <c r="E190" s="244">
        <v>12009.61</v>
      </c>
      <c r="F190" s="54">
        <f t="shared" si="31"/>
        <v>70.727974087161371</v>
      </c>
    </row>
    <row r="191" spans="1:6" ht="12.75" customHeight="1" x14ac:dyDescent="0.2">
      <c r="A191" s="55">
        <v>3293</v>
      </c>
      <c r="B191" s="87" t="s">
        <v>423</v>
      </c>
      <c r="C191" s="52" t="s">
        <v>424</v>
      </c>
      <c r="D191" s="244">
        <v>39273</v>
      </c>
      <c r="E191" s="244">
        <v>43808.84</v>
      </c>
      <c r="F191" s="54">
        <f t="shared" si="31"/>
        <v>111.54951238764545</v>
      </c>
    </row>
    <row r="192" spans="1:6" ht="12.75" customHeight="1" x14ac:dyDescent="0.2">
      <c r="A192" s="55">
        <v>3294</v>
      </c>
      <c r="B192" s="87" t="s">
        <v>425</v>
      </c>
      <c r="C192" s="52" t="s">
        <v>426</v>
      </c>
      <c r="D192" s="244">
        <v>500</v>
      </c>
      <c r="E192" s="244">
        <v>1466.87</v>
      </c>
      <c r="F192" s="54">
        <f t="shared" si="31"/>
        <v>293.37399999999997</v>
      </c>
    </row>
    <row r="193" spans="1:6" ht="12.75" customHeight="1" x14ac:dyDescent="0.2">
      <c r="A193" s="55">
        <v>3295</v>
      </c>
      <c r="B193" s="87" t="s">
        <v>427</v>
      </c>
      <c r="C193" s="52" t="s">
        <v>428</v>
      </c>
      <c r="D193" s="244">
        <v>733</v>
      </c>
      <c r="E193" s="244">
        <v>1380</v>
      </c>
      <c r="F193" s="54">
        <f t="shared" si="31"/>
        <v>188.26739427012279</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5964</v>
      </c>
      <c r="E195" s="244"/>
      <c r="F195" s="54">
        <f t="shared" si="31"/>
        <v>0</v>
      </c>
    </row>
    <row r="196" spans="1:6" ht="12.75" customHeight="1" x14ac:dyDescent="0.2">
      <c r="A196" s="55">
        <v>34</v>
      </c>
      <c r="B196" s="234" t="s">
        <v>433</v>
      </c>
      <c r="C196" s="52" t="s">
        <v>434</v>
      </c>
      <c r="D196" s="53">
        <f t="shared" ref="D196:E196" si="44">D197+D202+D210</f>
        <v>2380</v>
      </c>
      <c r="E196" s="53">
        <f t="shared" si="44"/>
        <v>4145.63</v>
      </c>
      <c r="F196" s="54">
        <f t="shared" si="31"/>
        <v>174.18613445378153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481</v>
      </c>
      <c r="E202" s="53">
        <f t="shared" si="46"/>
        <v>0</v>
      </c>
      <c r="F202" s="54">
        <f t="shared" si="31"/>
        <v>0</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481</v>
      </c>
      <c r="E208" s="244"/>
      <c r="F208" s="54">
        <f t="shared" si="31"/>
        <v>0</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1899</v>
      </c>
      <c r="E210" s="53">
        <f t="shared" si="47"/>
        <v>4145.63</v>
      </c>
      <c r="F210" s="54">
        <f t="shared" si="31"/>
        <v>218.30595050026332</v>
      </c>
    </row>
    <row r="211" spans="1:6" ht="12.75" customHeight="1" x14ac:dyDescent="0.2">
      <c r="A211" s="55">
        <v>3431</v>
      </c>
      <c r="B211" s="234" t="s">
        <v>463</v>
      </c>
      <c r="C211" s="52" t="s">
        <v>464</v>
      </c>
      <c r="D211" s="244">
        <v>1899</v>
      </c>
      <c r="E211" s="244">
        <v>4026.14</v>
      </c>
      <c r="F211" s="54">
        <f t="shared" si="31"/>
        <v>212.01369141653501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119.49</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5000</v>
      </c>
      <c r="E224" s="53">
        <f t="shared" si="51"/>
        <v>7000</v>
      </c>
      <c r="F224" s="54">
        <f t="shared" ref="F224:F235" si="52">IF(D224&lt;&gt;0,IF(E224/D224&gt;=100,"&gt;&gt;100",E224/D224*100),"-")</f>
        <v>140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5000</v>
      </c>
      <c r="E247" s="53">
        <f t="shared" si="62"/>
        <v>7000</v>
      </c>
      <c r="F247" s="54">
        <f t="shared" si="61"/>
        <v>140</v>
      </c>
    </row>
    <row r="248" spans="1:6" ht="12.75" customHeight="1" x14ac:dyDescent="0.2">
      <c r="A248" s="55" t="s">
        <v>537</v>
      </c>
      <c r="B248" s="87" t="s">
        <v>199</v>
      </c>
      <c r="C248" s="52" t="s">
        <v>537</v>
      </c>
      <c r="D248" s="244">
        <v>5000</v>
      </c>
      <c r="E248" s="244">
        <v>7000</v>
      </c>
      <c r="F248" s="54">
        <f t="shared" si="61"/>
        <v>140</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9578.41</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9578.41</v>
      </c>
      <c r="F259" s="54" t="str">
        <f t="shared" ref="F259:F262" si="67">IF(D259&lt;&gt;0,IF(E259/D259&gt;=100,"&gt;&gt;100",E259/D259*100),"-")</f>
        <v>-</v>
      </c>
    </row>
    <row r="260" spans="1:6" ht="12.75" customHeight="1" x14ac:dyDescent="0.2">
      <c r="A260" s="55">
        <v>3721</v>
      </c>
      <c r="B260" s="87" t="s">
        <v>557</v>
      </c>
      <c r="C260" s="52" t="s">
        <v>558</v>
      </c>
      <c r="D260" s="244"/>
      <c r="E260" s="244">
        <v>9578.41</v>
      </c>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15000</v>
      </c>
      <c r="E263" s="53">
        <f t="shared" si="68"/>
        <v>17071.61</v>
      </c>
      <c r="F263" s="54">
        <f t="shared" ref="F263:F267" si="69">IF(D263&lt;&gt;0,IF(E263/D263&gt;=100,"&gt;&gt;100",E263/D263*100),"-")</f>
        <v>113.81073333333333</v>
      </c>
    </row>
    <row r="264" spans="1:6" ht="12.75" customHeight="1" x14ac:dyDescent="0.2">
      <c r="A264" s="55">
        <v>381</v>
      </c>
      <c r="B264" s="87" t="s">
        <v>565</v>
      </c>
      <c r="C264" s="52" t="s">
        <v>566</v>
      </c>
      <c r="D264" s="53">
        <f t="shared" ref="D264:E264" si="70">SUM(D265:D267)</f>
        <v>15000</v>
      </c>
      <c r="E264" s="53">
        <f t="shared" si="70"/>
        <v>17071.61</v>
      </c>
      <c r="F264" s="54">
        <f t="shared" si="69"/>
        <v>113.81073333333333</v>
      </c>
    </row>
    <row r="265" spans="1:6" ht="12.75" customHeight="1" x14ac:dyDescent="0.2">
      <c r="A265" s="55">
        <v>3811</v>
      </c>
      <c r="B265" s="87" t="s">
        <v>567</v>
      </c>
      <c r="C265" s="52" t="s">
        <v>568</v>
      </c>
      <c r="D265" s="244">
        <v>15000</v>
      </c>
      <c r="E265" s="244">
        <v>17071.61</v>
      </c>
      <c r="F265" s="54">
        <f t="shared" si="69"/>
        <v>113.81073333333333</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7731831</v>
      </c>
      <c r="E289" s="53">
        <f t="shared" si="79"/>
        <v>13142915.000000002</v>
      </c>
      <c r="F289" s="54">
        <f t="shared" si="76"/>
        <v>169.98450949070153</v>
      </c>
    </row>
    <row r="290" spans="1:6" ht="12.75" customHeight="1" x14ac:dyDescent="0.2">
      <c r="A290" s="55" t="s">
        <v>606</v>
      </c>
      <c r="B290" s="87" t="s">
        <v>617</v>
      </c>
      <c r="C290" s="52" t="s">
        <v>618</v>
      </c>
      <c r="D290" s="53">
        <f>IF(D6&gt;=D289,D6-D289,0)</f>
        <v>506187</v>
      </c>
      <c r="E290" s="53">
        <f>IF(E6&gt;=E289,E6-E289,0)</f>
        <v>224365.1099999994</v>
      </c>
      <c r="F290" s="54">
        <f t="shared" si="76"/>
        <v>44.324550018076202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v>13125</v>
      </c>
      <c r="F294" s="54" t="str">
        <f t="shared" si="76"/>
        <v>-</v>
      </c>
    </row>
    <row r="295" spans="1:6" ht="24" x14ac:dyDescent="0.2">
      <c r="A295" s="55">
        <v>9661</v>
      </c>
      <c r="B295" s="87" t="s">
        <v>627</v>
      </c>
      <c r="C295" s="52" t="s">
        <v>628</v>
      </c>
      <c r="D295" s="244"/>
      <c r="E295" s="244">
        <v>13125</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23000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23000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23000</v>
      </c>
      <c r="F326" s="54" t="str">
        <f t="shared" si="81"/>
        <v>-</v>
      </c>
    </row>
    <row r="327" spans="1:6" ht="12.75" customHeight="1" x14ac:dyDescent="0.2">
      <c r="A327" s="55">
        <v>7231</v>
      </c>
      <c r="B327" s="87" t="s">
        <v>690</v>
      </c>
      <c r="C327" s="52" t="s">
        <v>691</v>
      </c>
      <c r="D327" s="244"/>
      <c r="E327" s="244">
        <v>23000</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19137</v>
      </c>
      <c r="E350" s="53">
        <f t="shared" si="95"/>
        <v>24351.989999999998</v>
      </c>
      <c r="F350" s="54">
        <f t="shared" si="81"/>
        <v>127.25082301301143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19137</v>
      </c>
      <c r="E363" s="53">
        <f t="shared" si="99"/>
        <v>24351.989999999998</v>
      </c>
      <c r="F363" s="54">
        <f t="shared" si="81"/>
        <v>127.25082301301143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19137</v>
      </c>
      <c r="E369" s="53">
        <f t="shared" si="101"/>
        <v>24351.989999999998</v>
      </c>
      <c r="F369" s="54">
        <f t="shared" si="81"/>
        <v>127.25082301301143</v>
      </c>
    </row>
    <row r="370" spans="1:6" ht="12.75" customHeight="1" x14ac:dyDescent="0.2">
      <c r="A370" s="55">
        <v>4221</v>
      </c>
      <c r="B370" s="87" t="s">
        <v>672</v>
      </c>
      <c r="C370" s="52" t="s">
        <v>764</v>
      </c>
      <c r="D370" s="244">
        <v>9387</v>
      </c>
      <c r="E370" s="244">
        <v>20641.8</v>
      </c>
      <c r="F370" s="54">
        <f t="shared" si="81"/>
        <v>219.89773090444231</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9750</v>
      </c>
      <c r="E376" s="244">
        <v>3710.19</v>
      </c>
      <c r="F376" s="54">
        <f t="shared" si="81"/>
        <v>38.053230769230773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19137</v>
      </c>
      <c r="E408" s="53">
        <f t="shared" si="111"/>
        <v>1351.989999999998</v>
      </c>
      <c r="F408" s="54">
        <f t="shared" si="81"/>
        <v>7.0647959450279458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8238018</v>
      </c>
      <c r="E412" s="53">
        <f>E6+E298</f>
        <v>13390280.110000001</v>
      </c>
      <c r="F412" s="54">
        <f t="shared" si="81"/>
        <v>162.54249638687367</v>
      </c>
    </row>
    <row r="413" spans="1:6" ht="12.75" customHeight="1" x14ac:dyDescent="0.2">
      <c r="A413" s="55" t="s">
        <v>606</v>
      </c>
      <c r="B413" s="87" t="s">
        <v>829</v>
      </c>
      <c r="C413" s="52" t="s">
        <v>830</v>
      </c>
      <c r="D413" s="53">
        <f t="shared" ref="D413:E413" si="112">D289+D350</f>
        <v>7750968</v>
      </c>
      <c r="E413" s="53">
        <f t="shared" si="112"/>
        <v>13167266.990000002</v>
      </c>
      <c r="F413" s="54">
        <f t="shared" si="81"/>
        <v>169.87900079061095</v>
      </c>
    </row>
    <row r="414" spans="1:6" ht="12.75" customHeight="1" x14ac:dyDescent="0.2">
      <c r="A414" s="55" t="s">
        <v>606</v>
      </c>
      <c r="B414" s="87" t="s">
        <v>831</v>
      </c>
      <c r="C414" s="52" t="s">
        <v>832</v>
      </c>
      <c r="D414" s="53">
        <f t="shared" ref="D414:E414" si="113">IF(D412&gt;=D413,D412-D413,0)</f>
        <v>487050</v>
      </c>
      <c r="E414" s="53">
        <f t="shared" si="113"/>
        <v>223013.11999999918</v>
      </c>
      <c r="F414" s="54">
        <f t="shared" si="81"/>
        <v>45.788547377065839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13125</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2302</v>
      </c>
      <c r="E528" s="53">
        <f t="shared" si="148"/>
        <v>0</v>
      </c>
      <c r="F528" s="54">
        <f t="shared" si="119"/>
        <v>0</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2302</v>
      </c>
      <c r="E593" s="53">
        <f t="shared" si="167"/>
        <v>0</v>
      </c>
      <c r="F593" s="54">
        <f t="shared" si="119"/>
        <v>0</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2302</v>
      </c>
      <c r="E612" s="53">
        <f t="shared" si="172"/>
        <v>0</v>
      </c>
      <c r="F612" s="54">
        <f t="shared" si="119"/>
        <v>0</v>
      </c>
    </row>
    <row r="613" spans="1:6" ht="24" x14ac:dyDescent="0.2">
      <c r="A613" s="55">
        <v>5453</v>
      </c>
      <c r="B613" s="234" t="s">
        <v>1221</v>
      </c>
      <c r="C613" s="52" t="s">
        <v>1222</v>
      </c>
      <c r="D613" s="244">
        <v>2302</v>
      </c>
      <c r="E613" s="244"/>
      <c r="F613" s="54">
        <f t="shared" si="119"/>
        <v>0</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2302</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8238018</v>
      </c>
      <c r="E639" s="53">
        <f t="shared" si="180"/>
        <v>13390280.110000001</v>
      </c>
      <c r="F639" s="54">
        <f t="shared" si="119"/>
        <v>162.54249638687367</v>
      </c>
    </row>
    <row r="640" spans="1:6" ht="12.75" customHeight="1" x14ac:dyDescent="0.2">
      <c r="A640" s="55" t="s">
        <v>606</v>
      </c>
      <c r="B640" s="87" t="s">
        <v>1275</v>
      </c>
      <c r="C640" s="52" t="s">
        <v>1276</v>
      </c>
      <c r="D640" s="53">
        <f t="shared" ref="D640:E640" si="181">D413+D528</f>
        <v>7753270</v>
      </c>
      <c r="E640" s="53">
        <f t="shared" si="181"/>
        <v>13167266.990000002</v>
      </c>
      <c r="F640" s="54">
        <f t="shared" si="119"/>
        <v>169.82856252910065</v>
      </c>
    </row>
    <row r="641" spans="1:6" ht="12.75" customHeight="1" x14ac:dyDescent="0.2">
      <c r="A641" s="55" t="s">
        <v>606</v>
      </c>
      <c r="B641" s="87" t="s">
        <v>1277</v>
      </c>
      <c r="C641" s="52" t="s">
        <v>1278</v>
      </c>
      <c r="D641" s="53">
        <f t="shared" ref="D641:E641" si="182">IF(D639&gt;=D640,D639-D640,0)</f>
        <v>484748</v>
      </c>
      <c r="E641" s="53">
        <f t="shared" si="182"/>
        <v>223013.11999999918</v>
      </c>
      <c r="F641" s="54">
        <f t="shared" si="119"/>
        <v>46.005990741581023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484748</v>
      </c>
      <c r="E645" s="53">
        <f t="shared" si="186"/>
        <v>223013.11999999918</v>
      </c>
      <c r="F645" s="54">
        <f t="shared" si="119"/>
        <v>46.005990741581023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1050818</v>
      </c>
      <c r="E649" s="244">
        <v>1206547</v>
      </c>
      <c r="F649" s="54">
        <f t="shared" ref="F649:F724" si="188">IF(D649&lt;&gt;0,IF(E649/D649&gt;=100,"&gt;&gt;100",E649/D649*100),"-")</f>
        <v>114.81978801276721</v>
      </c>
    </row>
    <row r="650" spans="1:6" ht="12.75" customHeight="1" x14ac:dyDescent="0.2">
      <c r="A650" s="55" t="s">
        <v>1294</v>
      </c>
      <c r="B650" s="87" t="s">
        <v>1295</v>
      </c>
      <c r="C650" s="52" t="s">
        <v>1294</v>
      </c>
      <c r="D650" s="244">
        <v>1132981</v>
      </c>
      <c r="E650" s="244">
        <v>5952956.3799999999</v>
      </c>
      <c r="F650" s="54">
        <f t="shared" si="188"/>
        <v>525.42420217108679</v>
      </c>
    </row>
    <row r="651" spans="1:6" ht="12.75" customHeight="1" x14ac:dyDescent="0.2">
      <c r="A651" s="55" t="s">
        <v>1296</v>
      </c>
      <c r="B651" s="87" t="s">
        <v>1297</v>
      </c>
      <c r="C651" s="52" t="s">
        <v>1296</v>
      </c>
      <c r="D651" s="244">
        <v>977252.61</v>
      </c>
      <c r="E651" s="244">
        <v>6141021.7300000004</v>
      </c>
      <c r="F651" s="54">
        <f t="shared" si="188"/>
        <v>628.39655449986469</v>
      </c>
    </row>
    <row r="652" spans="1:6" ht="24" x14ac:dyDescent="0.2">
      <c r="A652" s="55">
        <v>11</v>
      </c>
      <c r="B652" s="87" t="s">
        <v>1298</v>
      </c>
      <c r="C652" s="52" t="s">
        <v>1299</v>
      </c>
      <c r="D652" s="53">
        <f t="shared" ref="D652:E652" si="189">+D649+D650-D651</f>
        <v>1206546.3900000001</v>
      </c>
      <c r="E652" s="53">
        <f t="shared" si="189"/>
        <v>1018481.6499999994</v>
      </c>
      <c r="F652" s="54">
        <f t="shared" si="188"/>
        <v>84.41297064425342</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32</v>
      </c>
      <c r="E654" s="266">
        <v>34</v>
      </c>
      <c r="F654" s="54">
        <f t="shared" si="188"/>
        <v>106.25</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33</v>
      </c>
      <c r="E656" s="266">
        <v>32</v>
      </c>
      <c r="F656" s="54">
        <f t="shared" si="188"/>
        <v>96.969696969696969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581055</v>
      </c>
      <c r="E710" s="244">
        <v>472799.69</v>
      </c>
      <c r="F710" s="54">
        <f t="shared" si="188"/>
        <v>81.36918019808796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132241</v>
      </c>
      <c r="E718" s="244">
        <v>135705.94</v>
      </c>
      <c r="F718" s="54">
        <f t="shared" si="188"/>
        <v>102.62017074886003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7030</v>
      </c>
      <c r="E720" s="244">
        <v>16750</v>
      </c>
      <c r="F720" s="54">
        <f t="shared" si="188"/>
        <v>238.26458036984354</v>
      </c>
    </row>
    <row r="721" spans="1:6" ht="12.75" customHeight="1" x14ac:dyDescent="0.2">
      <c r="A721" s="55" t="s">
        <v>1419</v>
      </c>
      <c r="B721" s="87" t="s">
        <v>1420</v>
      </c>
      <c r="C721" s="52" t="s">
        <v>1419</v>
      </c>
      <c r="D721" s="244">
        <v>21740</v>
      </c>
      <c r="E721" s="244">
        <v>7377.47</v>
      </c>
      <c r="F721" s="54">
        <f t="shared" si="188"/>
        <v>33.935004599816011</v>
      </c>
    </row>
    <row r="722" spans="1:6" ht="12.75" customHeight="1" x14ac:dyDescent="0.2">
      <c r="A722" s="55" t="s">
        <v>1421</v>
      </c>
      <c r="B722" s="87" t="s">
        <v>1422</v>
      </c>
      <c r="C722" s="52" t="s">
        <v>1421</v>
      </c>
      <c r="D722" s="244">
        <v>140820</v>
      </c>
      <c r="E722" s="244">
        <v>171105.38</v>
      </c>
      <c r="F722" s="54">
        <f t="shared" si="188"/>
        <v>121.50644794773471</v>
      </c>
    </row>
    <row r="723" spans="1:6" ht="12.75" customHeight="1" x14ac:dyDescent="0.2">
      <c r="A723" s="55" t="s">
        <v>1423</v>
      </c>
      <c r="B723" s="87" t="s">
        <v>1424</v>
      </c>
      <c r="C723" s="52" t="s">
        <v>1423</v>
      </c>
      <c r="D723" s="244">
        <v>12066</v>
      </c>
      <c r="E723" s="244">
        <v>4100</v>
      </c>
      <c r="F723" s="54">
        <f t="shared" si="188"/>
        <v>33.97977788828112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4721</v>
      </c>
      <c r="E726" s="244">
        <v>4721.33</v>
      </c>
      <c r="F726" s="54">
        <f t="shared" si="190"/>
        <v>100.00699004448211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481</v>
      </c>
      <c r="E748" s="244"/>
      <c r="F748" s="54">
        <f t="shared" si="190"/>
        <v>0</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v>9578.41</v>
      </c>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K249" sqref="K24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2478958.3899999997</v>
      </c>
      <c r="E6" s="231">
        <f t="shared" si="0"/>
        <v>1367888.3800000001</v>
      </c>
      <c r="F6" s="232">
        <f t="shared" ref="F6:F260" si="1">IF(D6&gt;0,IF(E6/D6&gt;=100,"&gt;&gt;100",E6/D6*100),"-")</f>
        <v>55.179965324065016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1258930</v>
      </c>
      <c r="E7" s="106">
        <f t="shared" si="2"/>
        <v>336281.71000000008</v>
      </c>
      <c r="F7" s="95">
        <f t="shared" si="1"/>
        <v>26.711708355508257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1249566</v>
      </c>
      <c r="E12" s="106">
        <f t="shared" si="3"/>
        <v>336281.71000000008</v>
      </c>
      <c r="F12" s="95">
        <f t="shared" si="1"/>
        <v>26.911880604946042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1097402</v>
      </c>
      <c r="E19" s="106">
        <f t="shared" si="5"/>
        <v>336281.71000000008</v>
      </c>
      <c r="F19" s="95">
        <f t="shared" si="1"/>
        <v>30.643438776309871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914041</v>
      </c>
      <c r="E20" s="249">
        <v>920466.91</v>
      </c>
      <c r="F20" s="95">
        <f t="shared" si="1"/>
        <v>100.70302207450213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46294</v>
      </c>
      <c r="E21" s="249">
        <v>60514.46</v>
      </c>
      <c r="F21" s="95">
        <f t="shared" si="1"/>
        <v>130.71771719877304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35610</v>
      </c>
      <c r="E22" s="249">
        <v>35610.300000000003</v>
      </c>
      <c r="F22" s="95">
        <f t="shared" si="1"/>
        <v>100.00084245998315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318440</v>
      </c>
      <c r="E26" s="249">
        <v>322149.93</v>
      </c>
      <c r="F26" s="95">
        <f t="shared" si="1"/>
        <v>101.16503265921367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216983</v>
      </c>
      <c r="E28" s="249">
        <v>1002459.89</v>
      </c>
      <c r="F28" s="95">
        <f t="shared" si="1"/>
        <v>461.99927644101155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152164</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200988</v>
      </c>
      <c r="E30" s="249">
        <v>250183.2</v>
      </c>
      <c r="F30" s="95">
        <f t="shared" si="1"/>
        <v>124.47668517523437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48824</v>
      </c>
      <c r="E34" s="249">
        <v>250183.2</v>
      </c>
      <c r="F34" s="95">
        <f t="shared" si="1"/>
        <v>512.41848271341962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9364</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25901</v>
      </c>
      <c r="E54" s="249">
        <v>19969.900000000001</v>
      </c>
      <c r="F54" s="95">
        <f t="shared" si="1"/>
        <v>77.100884135747663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16537</v>
      </c>
      <c r="E55" s="249">
        <v>19969.900000000001</v>
      </c>
      <c r="F55" s="95">
        <f t="shared" si="1"/>
        <v>120.75890427526154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1220028.3899999999</v>
      </c>
      <c r="E68" s="106">
        <f t="shared" si="13"/>
        <v>1031606.67</v>
      </c>
      <c r="F68" s="95">
        <f t="shared" si="1"/>
        <v>84.5559561118082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1206546.3899999999</v>
      </c>
      <c r="E69" s="106">
        <f t="shared" si="14"/>
        <v>1018481.65</v>
      </c>
      <c r="F69" s="95">
        <f t="shared" si="1"/>
        <v>84.412970644253477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1204907</v>
      </c>
      <c r="E70" s="106">
        <f t="shared" si="15"/>
        <v>1017135.91</v>
      </c>
      <c r="F70" s="95">
        <f t="shared" si="1"/>
        <v>84.416134191269535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1204907</v>
      </c>
      <c r="E72" s="249">
        <v>1017135.91</v>
      </c>
      <c r="F72" s="95">
        <f t="shared" si="1"/>
        <v>84.416134191269535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1639.39</v>
      </c>
      <c r="E76" s="249">
        <v>1345.74</v>
      </c>
      <c r="F76" s="95">
        <f t="shared" si="1"/>
        <v>82.087849748991999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13482</v>
      </c>
      <c r="E146" s="106">
        <f t="shared" si="26"/>
        <v>13125.02</v>
      </c>
      <c r="F146" s="95">
        <f t="shared" si="1"/>
        <v>97.352173268061122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13482</v>
      </c>
      <c r="E160" s="249">
        <v>13125.02</v>
      </c>
      <c r="F160" s="95">
        <f t="shared" si="1"/>
        <v>97.352173268061122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2478958.3899999997</v>
      </c>
      <c r="E175" s="106">
        <f t="shared" si="30"/>
        <v>1367888.38</v>
      </c>
      <c r="F175" s="95">
        <f t="shared" si="1"/>
        <v>55.179965324065009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2478958.3899999997</v>
      </c>
      <c r="E237" s="106">
        <f t="shared" si="41"/>
        <v>1367888.38</v>
      </c>
      <c r="F237" s="95">
        <f t="shared" si="1"/>
        <v>55.179965324065009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1980728.39</v>
      </c>
      <c r="E238" s="106">
        <f t="shared" si="42"/>
        <v>1131750.24</v>
      </c>
      <c r="F238" s="95">
        <f t="shared" si="1"/>
        <v>57.13808343000526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1980728.39</v>
      </c>
      <c r="E239" s="106">
        <f t="shared" si="43"/>
        <v>1131750.24</v>
      </c>
      <c r="F239" s="95">
        <f t="shared" si="1"/>
        <v>57.13808343000526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1980728.39</v>
      </c>
      <c r="E241" s="249">
        <v>1131750.24</v>
      </c>
      <c r="F241" s="95">
        <f t="shared" si="1"/>
        <v>57.13808343000526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484748</v>
      </c>
      <c r="E245" s="106">
        <f t="shared" si="45"/>
        <v>223013.12</v>
      </c>
      <c r="F245" s="95">
        <f t="shared" si="1"/>
        <v>46.005990741581194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484748</v>
      </c>
      <c r="E246" s="106">
        <f t="shared" si="46"/>
        <v>223013.12</v>
      </c>
      <c r="F246" s="95">
        <f t="shared" si="1"/>
        <v>46.005990741581194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484748</v>
      </c>
      <c r="E247" s="249">
        <v>223013.12</v>
      </c>
      <c r="F247" s="95">
        <f t="shared" si="1"/>
        <v>46.005990741581194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13482</v>
      </c>
      <c r="E255" s="249">
        <v>13125.02</v>
      </c>
      <c r="F255" s="95">
        <f t="shared" si="1"/>
        <v>97.352173268061122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13482</v>
      </c>
      <c r="E265" s="249">
        <v>13125.02</v>
      </c>
      <c r="F265" s="95">
        <f t="shared" si="50"/>
        <v>97.352173268061122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8" workbookViewId="0">
      <selection activeCell="K128" sqref="K12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7750968</v>
      </c>
      <c r="E114" s="83">
        <f t="shared" si="22"/>
        <v>13167266.99</v>
      </c>
      <c r="F114" s="65">
        <f t="shared" si="1"/>
        <v>169.87900079061095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7750968</v>
      </c>
      <c r="E125" s="251">
        <v>13167266.99</v>
      </c>
      <c r="F125" s="65">
        <f t="shared" si="1"/>
        <v>169.87900079061095</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7750968</v>
      </c>
      <c r="E141" s="108">
        <f t="shared" si="28"/>
        <v>13167266.99</v>
      </c>
      <c r="F141" s="84">
        <f t="shared" si="1"/>
        <v>169.87900079061095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I25" sqref="I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K106" sqref="K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11163.79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13159159.98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13134807.99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7288711.5899999999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5841548.1399999997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4146.76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401.5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24351.99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13167775.449999999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13143423.459999999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7288711.5899999999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5850163.6100000003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4146.76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401.5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24351.99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2548.320000000298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2548.3200000000002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2548.3200000000002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6154</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Provjera</v>
      </c>
      <c r="C268" s="120" t="s">
        <v>3270</v>
      </c>
      <c r="D268" s="125"/>
      <c r="E268" s="73">
        <f t="shared" si="20"/>
        <v>0</v>
      </c>
      <c r="F268" s="73">
        <f t="shared" si="21"/>
        <v>1</v>
      </c>
      <c r="G268" s="73"/>
      <c r="H268" s="73"/>
      <c r="I268" s="73"/>
      <c r="J268" s="73"/>
      <c r="K268" s="73"/>
      <c r="L268" s="73">
        <f>IF(AND('PR-RAS'!D613&gt;0,'PR-RAS'!D965=0),1,0)</f>
        <v>1</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Ledić</cp:lastModifiedBy>
  <cp:lastPrinted>2022-04-04T19:59:02Z</cp:lastPrinted>
  <dcterms:created xsi:type="dcterms:W3CDTF">2022-04-01T05:14:30Z</dcterms:created>
  <dcterms:modified xsi:type="dcterms:W3CDTF">2023-01-23T08:46:16Z</dcterms:modified>
</cp:coreProperties>
</file>